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0509"/>
  <workbookPr codeName="ThisWorkbook" defaultThemeVersion="166925"/>
  <workbookProtection workbookAlgorithmName="SHA-512" workbookHashValue="05liMnWjwQM4zNmMEk+kZXHZ9nls+2NA09e9gAfV/G44Uc8EGcduMHyKjFTkt0q4yqwFaYoYcw+t2q88En9t/w==" workbookSpinCount="100000" workbookSaltValue="uw99eznu4vb0Uc78Bcjymw==" lockStructure="1"/>
  <bookViews>
    <workbookView xWindow="0" yWindow="540" windowWidth="51200" windowHeight="27340" activeTab="0"/>
  </bookViews>
  <sheets>
    <sheet name="Publications" sheetId="2" r:id="rId1"/>
  </sheets>
  <definedNames>
    <definedName name="_xlnm.Print_Area" localSheetId="0">'Publications'!$B$2:$F$143</definedName>
  </definedNames>
  <calcPr calcId="191029"/>
  <extLst/>
</workbook>
</file>

<file path=xl/sharedStrings.xml><?xml version="1.0" encoding="utf-8"?>
<sst xmlns="http://schemas.openxmlformats.org/spreadsheetml/2006/main" count="400" uniqueCount="396">
  <si>
    <t>#</t>
  </si>
  <si>
    <t>Authors</t>
  </si>
  <si>
    <t>Journal</t>
  </si>
  <si>
    <t>Weickert S, Wawrzyniuk M, John LH, Rüdiger SGD, Drescher M</t>
  </si>
  <si>
    <t>Science Advances, Mar 13;6(11)</t>
  </si>
  <si>
    <t>Heike Schmitt, Julia Ulmschneider, Ulrike Billmeier, Michael Vieth, Patrizio Scarozza, Sophia Sonnewald, Stephen Reid, Imke Atreya, Timo Rath, Sebastian Zundler, Melanie Langheinrich, Jürgen Schüttler, Arndt Hartmann, Thomas Winkler, Charlotte Admyre, Thomas Knittel, Christine Dieterich Johansson, Arezou Zargari, Markus F Neurath, Raja Atreya</t>
  </si>
  <si>
    <t>Journal of Crohn's and Colitis, 1-17, 2019</t>
  </si>
  <si>
    <t>Fredrik Seijsing.  Linnea Nilebäck. Oskar Öhman. Rajeev Pasupuleti. Camilla Ståhl, Johan Seijsing, My Hedhammar</t>
  </si>
  <si>
    <t>Microbiology Open, December 2019</t>
  </si>
  <si>
    <t xml:space="preserve">Nicklas Hjalmarsson, Erik Bergendal, Yong-Lei Wang, Bulat Munavirov, Daniel Wallinder, Sergei Glavatskih, Teodor Aastrup, Rob Atkin, István Furó, Mark W. Rutland
</t>
  </si>
  <si>
    <t>Langmuir, 2019, 35, 48, 15692-15700</t>
  </si>
  <si>
    <t xml:space="preserve">Fabian Richter, Oliver Seifert, Andreas Herrmann, Klaus Pfizenmaier, Roland E. Kontermann
</t>
  </si>
  <si>
    <t>mAbs, 11 (1), 2019, p. 166-177</t>
  </si>
  <si>
    <t>Kevin Bode et al.</t>
  </si>
  <si>
    <t>Cell Rep, Dec 24;29(13):4435-4446</t>
  </si>
  <si>
    <t>Karin Jennbacken, Fredrik Wågberg, Ulla Karlsson et al.</t>
  </si>
  <si>
    <t xml:space="preserve"> International Journal of Molecular Sciences 06.12.19</t>
  </si>
  <si>
    <t>Thanaporn Liangsupree, Evgen Multia, Jari Metso, Matti Jauhiainen, Patrik Forssén, Torgny Fornstedt, Katariina Öörni, Aleš Podgornik &amp; Marja-Liisa Riekkola</t>
  </si>
  <si>
    <t>Scientific Reportsvolume 9, Article number: 11235 (2019)</t>
  </si>
  <si>
    <t>Yue Gu, Yee Hwa Wong, Chong Wai Liew et al.</t>
  </si>
  <si>
    <t>Nature Communications, 10 (893), 2019</t>
  </si>
  <si>
    <t>mAbs, 31 of March 2019</t>
  </si>
  <si>
    <t xml:space="preserve">Nicola Fenderito, David Proverbio et al. </t>
  </si>
  <si>
    <t>Nature Communications, 10 (365)</t>
  </si>
  <si>
    <t>Subramanian Suriyanarayanana, Ian A. Nicholls et al.</t>
  </si>
  <si>
    <t>Sensors and Actuators B: Chemical. Volume 253, December 2017, Pages 428-436</t>
  </si>
  <si>
    <t>Luciani M, Armillotta G, Manna L, Ciarelli A, Di Febo T, Krasteva I, Pini A, Sacchini F, D'Angelo AR</t>
  </si>
  <si>
    <t>Vet Ital. 2016 Jul 15.</t>
  </si>
  <si>
    <t>Harth S, Ten Haaf A, Loew C, Frisch C, Knappik A</t>
  </si>
  <si>
    <t>MAbs. 2019 Jan;11(1):178-190.</t>
  </si>
  <si>
    <t xml:space="preserve">Kun Sang et al. </t>
  </si>
  <si>
    <t>Polymers 2018, 10(11), 1275</t>
  </si>
  <si>
    <t>Ioanna Kalograiaki, Begoña Euba, María del Carmen et al.</t>
  </si>
  <si>
    <t xml:space="preserve">Nature, Scientific Reports 8, 16292 (2018) </t>
  </si>
  <si>
    <t>S. Mandal, S. Suriyanarayanan, I. A. Nicholls &amp; K.Ramanujam</t>
  </si>
  <si>
    <t>J. Electrochem. Soc. 2018 volume 165, issue 14,</t>
  </si>
  <si>
    <t>Thiemann M et al.</t>
  </si>
  <si>
    <t>Front Oncol. 2018 Sep 19;8:387.</t>
  </si>
  <si>
    <t>Spaska Yaneva, Tzvetan Velinov, Lyubov Yotova.</t>
  </si>
  <si>
    <t>Journal of Chemical Technology and Metallurgy, vol. 53 (5), 2018, p. 791-800.</t>
  </si>
  <si>
    <t>Diluka Peiris, Lars M. Jørgensen et al.</t>
  </si>
  <si>
    <t>Epitopte Mapping Protocols, 2018, p. 53-63</t>
  </si>
  <si>
    <t>I. Kalograiaki, M Campanero-Rhodes, D. Proverbio, B. Euba, J. Garmendia, T. Aastrup et al.</t>
  </si>
  <si>
    <t>Methods in Enzymology, vol. 598, 2018, p. 37-70</t>
  </si>
  <si>
    <t>Samuel Altun &amp; Teodor Aastrup.</t>
  </si>
  <si>
    <t>Scientistlive, 23rd January 2018.</t>
  </si>
  <si>
    <t>Geoffrey A. Sonn, Andrew S. Behesnilian, Ziyue Karen Jiang, et al.</t>
  </si>
  <si>
    <t xml:space="preserve">Clinical Cancer Research, vol. 22 (6), 2016, p. </t>
  </si>
  <si>
    <t xml:space="preserve">P. Forssén, J. Samuelsson, T. Aastrup, S. Altun, D. Wallinder, L. Wallbing, T. Fornstedt et al. </t>
  </si>
  <si>
    <t>Analytical Chemistry, vol. 90 (8), 2018, p. 5366-5374.</t>
  </si>
  <si>
    <t>M. Gianneli, E. Polo, H. Lopez, V. Castagnola, T. Aastrup &amp; K.A. Dawson.</t>
  </si>
  <si>
    <t>Nanoscale, vol. 10, 2018, p. 5474-5481.</t>
  </si>
  <si>
    <t>Arianna Palladini, Susan Thrane, Jessica Pihl, Adam F. Sander et al.</t>
  </si>
  <si>
    <t xml:space="preserve">OncoImmunology, vol 7 (3), 2018, </t>
  </si>
  <si>
    <t>Synthesis and binding affinity analysis (..) using quartz crystal microbalance sensors</t>
  </si>
  <si>
    <t>Oscar Norberg, Bin Wu, Olof Ramström et al.</t>
  </si>
  <si>
    <t>Carbohydrate Research, vol. 452, 2017, p. 35-42.</t>
  </si>
  <si>
    <t>QCM Biosensor Based on Polydopamine Surface for Real-Time Analysis of the Binding Kinetics of Protein-Protein Interactions</t>
  </si>
  <si>
    <t>Chunli Wu, Xueming Li,Siyu Song et al.</t>
  </si>
  <si>
    <t>Polymers, vol. 9(10), 2017, p. 482.</t>
  </si>
  <si>
    <t>Optimization of 3D Surfaces of Dextran with Different Molecule Weights for Real-Time Detection of Biomolecular Interactions by a QCM Biosensor</t>
  </si>
  <si>
    <t>Siyu Song, Yuchao Lu, Xueming Li et al.</t>
  </si>
  <si>
    <t>Polymers, vol. 10(10), 2017, p. 409.</t>
  </si>
  <si>
    <t>Novel QCM based method to predict the in-vivo behaviour of nanoparticles</t>
  </si>
  <si>
    <t>M. Gianneli Y. Yan, E. Polo, D. Peiris et al.</t>
  </si>
  <si>
    <t>Procedia Technology, vol. 27, 2017, p. 197-200.</t>
  </si>
  <si>
    <t>Novel strategies to mimic transmembrane tumour necrosis factor-dependent activation of tumour necrosis factor receptor 2</t>
  </si>
  <si>
    <t>Roman Fischer, Jessica Marsal, Cristiano Guttà, Roland E. Kontermann et al.</t>
  </si>
  <si>
    <t>Scientific Reports, vol. 7, article 6607, 2017.</t>
  </si>
  <si>
    <t>Inhibition of HER3 activation and tumour growth with a human antibody binding to a consered epitope formed by domain III and IV</t>
  </si>
  <si>
    <t>Lisa C. Schmitt, Alexander Rau, Oliver Seifert, Jonas Honer, Roland E. Kontermann et al.</t>
  </si>
  <si>
    <t>mAbs, vol. 9, 2017, p. 831-843.</t>
  </si>
  <si>
    <t>Temperature effect on the complex formation between Plluronic acid F127 and starch</t>
  </si>
  <si>
    <t>Yana Petkova-Olsson, Samuel Altun, Henrik Ullsten, Lars Janstrom</t>
  </si>
  <si>
    <t>Carbohydrate Polymers, vol. 166, p. 264-270, 2017.</t>
  </si>
  <si>
    <t>Cellular glycosylation affects Herceptin binding and sensitivity of breast cancer cells to doxorubicin and growth factors</t>
  </si>
  <si>
    <t>Diluka Peiris, Alexander F. Spector, Hazel Welch, Miriam V. Dwek et al.</t>
  </si>
  <si>
    <t>Scientific Reports, vol. 7, article 43006, 2017.</t>
  </si>
  <si>
    <t>Spatially Well-Defined Carbohydrate Nanoplatforms: Synthesis, Characterization and Lectin Interaction Study</t>
  </si>
  <si>
    <t>B.J.J. Timmer D. Proverbio, S. Altun, O. Ramström, T. Aastrup, S.P. Vincent et al.</t>
  </si>
  <si>
    <t>Chem. Commun., vol. 52, p. 12326-12329, 2016.</t>
  </si>
  <si>
    <t>Signal enhancement in ligand-receptor interactions using dynamicpolymers at quartz crystal microblance sensors</t>
  </si>
  <si>
    <t>Gunnar Dunér, Henrik Anderson, Zhichao Pei, Bjorn Ingemarsson et al.</t>
  </si>
  <si>
    <t>Analyst, vol. 141, p. 3993-3996, 2016.</t>
  </si>
  <si>
    <t>Combined Bacteria Microarray and Quartz Crystal Microbalance Approach for Exploring Glycosignatures…</t>
  </si>
  <si>
    <t>Ioanna Kalograiaki, Begoña Euba, Davide Proverbio et al.</t>
  </si>
  <si>
    <t>Anal. Chem, vol. 88 (11), p. 5950–5957, 2016.</t>
  </si>
  <si>
    <t>Real-time and label free determination of ligand binding-kinetics to primary cancer tissue specimens…</t>
  </si>
  <si>
    <t>Thomas Mandel Clausena, Marina Ayres Pereiraa et al.</t>
  </si>
  <si>
    <t>Sensing &amp; Bio-Sensing Research vol. 9, p. 23-30, 2016.</t>
  </si>
  <si>
    <t>Glyconanomaterials for biosensing applications</t>
  </si>
  <si>
    <t>Nanjing Hao, Kitjanit Neranon, Olof Ramström, Mingdi Yan</t>
  </si>
  <si>
    <t>Biosensors and Bioelectronics, vol. 76, p. 113-130, 2016.</t>
  </si>
  <si>
    <t>Ionization of covalent immobilized poly(4-vinylphenol) monolayers measured by ellipsometry, QCM and SPR</t>
  </si>
  <si>
    <t>Suji Uppalapati, Na Kong, Oscar Norberg, Olof Ramström,∗, Mingdi Yan</t>
  </si>
  <si>
    <t>Applied Surface Science, vol. 343, p. 166-171, 2015.</t>
  </si>
  <si>
    <t>Facile fabrication of glycopolymer-based iron oxide nanoparticles and their applications…</t>
  </si>
  <si>
    <t>Chen Shao, Xumig Le, Zhichao Pei, Li,a Zhichao Pei et al.</t>
  </si>
  <si>
    <t>Polym. Chem., vol. 7, p. 1337-1344, 2016.</t>
  </si>
  <si>
    <t>Biomimetic Approach for Ion Channels Based on Surfactant Encapsulated Spherical Porous Metal-Oxide Capsules</t>
  </si>
  <si>
    <t>Eugene Mahon, Somenath Garai, Achim Müller &amp; Mihail Barboiu.</t>
  </si>
  <si>
    <t>Adv Mater, vol. 27(35), p. 5165-5170, 2015.</t>
  </si>
  <si>
    <t>Pharmacokinetic properties of IgG and various Fc fusion proteins in mice</t>
  </si>
  <si>
    <t>Felix Unverdorben, Fabian Richter, Meike Hutt, Oliver Seifert et al.</t>
  </si>
  <si>
    <t>mAbs , vol. 8(1), p. 120-128, 2016.</t>
  </si>
  <si>
    <t>Oriented and reversible immobilization of His-tagged proteins on two- and three-dimensional surfaces…</t>
  </si>
  <si>
    <t>Xueming Lia, Siyu Songa, Yuxin Peia, Hai Dongb, , Teodor Aastrupc, Zhichao Peia.</t>
  </si>
  <si>
    <t>Sensors and Actuators B: Chemical, vol. 224, p. 814-822, 2016.</t>
  </si>
  <si>
    <t>Targeting Human Cancer by a Glycosaminoglycan binding Malaria protein</t>
  </si>
  <si>
    <t>Ali Salanti, Thomas M. Clausen, Mette Ø. Agerbæk et al.</t>
  </si>
  <si>
    <t>Cancer Cell, vol. 28 (4), p. 500–514, 2015.</t>
  </si>
  <si>
    <t>A Fab-Selective Immunoglobulin-Binding Domain from Streptococcal Protein G with Improved Half-Life Extension Properties</t>
  </si>
  <si>
    <t>Felix Unverdorben, Meike Hutt, Oliver Seifert, Roland E. Kontermann</t>
  </si>
  <si>
    <t>PLoS ONE, vol. 10(10), 2015.</t>
  </si>
  <si>
    <t>Weighing the surface charge of an ionic liquid</t>
  </si>
  <si>
    <t>Nicklas Hjalmarsson, Daniel Wallinder, Sergei Glavatskih, Rob Atkin et al.</t>
  </si>
  <si>
    <t>Nanoscale, vol. 7, p. 16039-16045, 2015.</t>
  </si>
  <si>
    <t>Real time and label free analysis of binding thermodynamics of carbohydrate protein interactions…</t>
  </si>
  <si>
    <t>Xueming Li1,Siyu Song, Qi Shuai,Yihan Pei, Teodor Aastrup, Yuxin Pei &amp; Zhichao Pei</t>
  </si>
  <si>
    <t>Scientific Reports 5, article 14066, 2015.</t>
  </si>
  <si>
    <t>Synthesis and binding affinity analysis of positional thiol analogs of mannopyranose for the elucidation of sulfer in different position</t>
  </si>
  <si>
    <t>Bin Wu, Jiantao Ge, Bo Ren, Zhichao Pei, Hai Dong</t>
  </si>
  <si>
    <t>Tetrahedron, vol. 71 (23), p. 4023-4030, 2015.</t>
  </si>
  <si>
    <t xml:space="preserve">Teodor Aastrup et al. </t>
  </si>
  <si>
    <t>Biotechnology, June 2015</t>
  </si>
  <si>
    <t>Study of the Interaction of Trastuzumab and SKOV3 epithelial cancer cells using a Quartz Crystal Microbalance Sensor</t>
  </si>
  <si>
    <t>Louise Elmlund, Camilla Käck, Teodor Aastrup &amp; Ian A. Nicholls</t>
  </si>
  <si>
    <t>Sensors, vol. 15(3), p. 5884-5894, 2015.</t>
  </si>
  <si>
    <t>Preclinical and early clinical development of GNbAC1, a humanized IgG4 monoclonal antibody targeting endogenous retroviral MSRV-Env protein.</t>
  </si>
  <si>
    <t>François Curtin, Hervé Perron, Arno Kromminga, Hervé Porchet &amp; Alois B Lang</t>
  </si>
  <si>
    <t>mAbs , vol. 7(1), p. 265-275, 2015.</t>
  </si>
  <si>
    <t>Heparin Impairs Angiogenesis through Inhibition of MicroRNA-10b</t>
  </si>
  <si>
    <t>Xiaokun Shen, Jianping Fang, Xiaofen Lv, Zhicao Pei et al.</t>
  </si>
  <si>
    <t>J Biol Chem, vol 286(30), p. 26616–26627, 2011.</t>
  </si>
  <si>
    <t>Inducement of Cytokine Release by GFPBW2, a Novel Polysaccharide from Fruit Bodies of Grifola frondosa, through Dectin‑1 in Macrophages</t>
  </si>
  <si>
    <t>Ying Wang, Jianping Fang, Xinyan Ni, Jie Li, Qin Liu, Qun Dong et al.</t>
  </si>
  <si>
    <t>J Agric Food Chem, vol. 61(47), p. 11400-11409, 2013.</t>
  </si>
  <si>
    <t>Binding to Heparan Sulfate Chains Modulates Cellular Activity by Selectively The C-terminal Peptide of Chondroadherin</t>
  </si>
  <si>
    <t>Haglund L, Tillgren V, Önnerfjord P &amp; Heinegård D.</t>
  </si>
  <si>
    <t>J Biol Chem, vol. 288(2), p. 995-1008, 2013.</t>
  </si>
  <si>
    <t>Improved Modeling of In Vivo Kinetics of Slowly Diffusing Radiotracers for Tumor Imaging</t>
  </si>
  <si>
    <t>Moses Q. Wilks, Scott M. Knowles, Anna M. Wu and Sung-Cheng Huang</t>
  </si>
  <si>
    <t>J Nucl Med, vol. 55(9), p. 1539-44, 2014.</t>
  </si>
  <si>
    <t>Quantitative ImmunoPET of Prostate Cancer Xenografts with 89Zr- and 124I-Labeled Anti-PSCA A11 Minibody</t>
  </si>
  <si>
    <t>Scott M. Knowles, Kirstin A. Zettlitz, Richard Tavaré et al.</t>
  </si>
  <si>
    <t>J Nucl Med, vol. 55(3), p. 452–459, 2014.</t>
  </si>
  <si>
    <t>Highly potent dUTPase inhibition by a bacterial repressor protein reveals a novel mechanism for gene expression control</t>
  </si>
  <si>
    <t>Judit E. Szabó, Veronika Németh, Veronika Papp-Kádár et al.</t>
  </si>
  <si>
    <t>Nucleic Acids Res. 2014 Oct 29; 42(19): 11912–11920.</t>
  </si>
  <si>
    <t>One-Step Synthesis of Dual Clickable Nanospheres via Ultrasonic…</t>
  </si>
  <si>
    <t>Yong Hou, Shoupeng Cao, Xueming Li, Beibei Wang, Yuxin Pe, Lin Wang, &amp; Zhichao Pei</t>
  </si>
  <si>
    <t>ACS Appl. Mater. Interfaces, 2014, 6 (19), pp 16909–16917</t>
  </si>
  <si>
    <t>3D modeling and characterization of the human CD115 monoclonal antibody H27K15 epitope and design of a chimeric CD115 target</t>
  </si>
  <si>
    <t>Benoît Grellier, Fabrice Le Pogam, Marc Vitorino et al.</t>
  </si>
  <si>
    <t>MAbs. 2014 Mar-Apr;6(2):533-46</t>
  </si>
  <si>
    <t>Soluble components of the flagellar export apparatus, FliI, FliJ, and FliH, do not deliver flagellin (…) from the cytosol to the export gate</t>
  </si>
  <si>
    <t>Ráchel Sajó, , Károly Liliom , , Adél Muskotál , Ágnes Klein et al.</t>
  </si>
  <si>
    <t>Molecular Cell Research, vol. 1843 (11) p. 2414-2423, 2014</t>
  </si>
  <si>
    <t>Mapping the immunogenicity of therapeutic protein products</t>
  </si>
  <si>
    <t>Samuel Altun, Lena Heffler and Teodor Aastrup</t>
  </si>
  <si>
    <t>Scientistlive, 30th May 2014.</t>
  </si>
  <si>
    <t>Talking Sense</t>
  </si>
  <si>
    <t>Teodor Aastrup</t>
  </si>
  <si>
    <t>Biopharma</t>
  </si>
  <si>
    <t>Oligosaccharide G19 inhibits U-87 MG human glioma cells growth in vitro and in vivo by targeting epidermal growth factor (EGF)…</t>
  </si>
  <si>
    <t>Hailing Liu Ling Zhou, Songshan Shi, Ying Wang,Xinyan Ni et al.</t>
  </si>
  <si>
    <t>Glycobiology, vol. 24 (8), p. 748–765, 2014.</t>
  </si>
  <si>
    <t>Label free cell based assay for the characterisation of peptide receptor interaction</t>
  </si>
  <si>
    <t>Davide Proverbio, Jana Valnohova, Shane Wright, Gunnar Schulte and Teodor Aastrup</t>
  </si>
  <si>
    <t>Clinical Research, vol. 6(2), 2014.</t>
  </si>
  <si>
    <t>Partial-filling affinity capillary electrophoresis and quartz crystal microbalance with adsorption energy distribution calculations…</t>
  </si>
  <si>
    <t>Lipponen, Tähkä, Samuelsson,Jauhiainen, Metso, Cilpa-Karhu, Fornstedt, Kostiainen, Riekkola</t>
  </si>
  <si>
    <t>Anal Bioanal Chem. 2014 Jul;406(17):4137-46</t>
  </si>
  <si>
    <t>Hierarchical Thin Film Architectures for Enhanced Sensor Performance: Liquid Crystal-Mediated Electrochemical Synthesis…</t>
  </si>
  <si>
    <t>Subramanian Suriyanarayanan, Hazrat Nawaz, Natacha Ndizeye, and Ian A. Nicholls</t>
  </si>
  <si>
    <t>Biosensors 2014, 4(2), 90-110</t>
  </si>
  <si>
    <t>A Phage Display Screening Derived Peptide with Affinity for the Adeninyl Moiety</t>
  </si>
  <si>
    <t>Elmlund, Söderberg, Suriyanarayanan, Nicholls</t>
  </si>
  <si>
    <t>Biosensors 2014, 4(2), 137-149</t>
  </si>
  <si>
    <t>Entropy-driven lectin-recognition of multivalent glycovesicles</t>
  </si>
  <si>
    <t>Zineb Mouline, Eugene Mahon, Emeline Gomez, Veronique Barragan-Montero et al.</t>
  </si>
  <si>
    <t>Chemical Communications, Issue 6, 2014.</t>
  </si>
  <si>
    <t>Three complementary techniques for the clarification of temperature effect on low-density lipoprotein–chondroitin-6-sulfate interaction</t>
  </si>
  <si>
    <t>Cilpa-Karhu, Lipponen, Samuelsson, Öörni, Fornstedt, Riekkola</t>
  </si>
  <si>
    <t>Anal Biochem. 2013 Dec 15;443(2):139-47</t>
  </si>
  <si>
    <t>Atmospheric pressure plasma polymers fortuned QCM detection of protein adhesion</t>
  </si>
  <si>
    <t>Rusu, Asandulesa, Topala, Pohoata, Dumitrascu, Barboiu</t>
  </si>
  <si>
    <t>Biosens Bioelectron. 2014 Mar 15;53:154-9</t>
  </si>
  <si>
    <t>Biotin selective polymer nano-films</t>
  </si>
  <si>
    <t>Elmlund, Suriyanarayanan, Wiklander, Aastrup, Nicholls</t>
  </si>
  <si>
    <t>J Nanobiotechnology. 2014 Mar 21;12:8</t>
  </si>
  <si>
    <t>Multivalent Recognition of Concanavalin A by {Mo132} Glyconanocapsules-Toward Biomimetic Hybrid Multilayers</t>
  </si>
  <si>
    <t>Barboiu, Mouline, Silion, Licsandru, Simionescu, Mahon, Pinteala</t>
  </si>
  <si>
    <t>Chemistry - A European Journal
 Volume 20, Issue 22, 2014.</t>
  </si>
  <si>
    <t>A unique anti-CD 115 monoclonal antibody which inhibits osteolysis and skews human monocyte differentiation…</t>
  </si>
  <si>
    <t>Haegel H, Thioudellet C, Hallet R, Geist M, Menguy T, Le Pogam F et al.</t>
  </si>
  <si>
    <t>MAbs. 2013 Sep-Oct;5(5):736-47</t>
  </si>
  <si>
    <t>Antagonistic TNF Receptor One-Specific Antibody (ATROSAB): Receptor Binding and In Vitro Bioactivity</t>
  </si>
  <si>
    <t>Richter, Liebig, Guenzi, Herrmann, Scheurich, Pfizenmaier, Kontermann</t>
  </si>
  <si>
    <t>Plos One, August 19, 2013.</t>
  </si>
  <si>
    <t>An anti-TNFR1 scFv-HSA fusion protein as selective antagonist of TNF action</t>
  </si>
  <si>
    <t>Verena Berger, Fabian Richter, Kirstin Zettlitz, Felix Unverdorben et al.</t>
  </si>
  <si>
    <t>Protein Eng Des Sel. 2013 Oct;26(10):581-7</t>
  </si>
  <si>
    <t>Protection by immunoglobulin dual-affinity retargeting antibodies against dengue virus</t>
  </si>
  <si>
    <t>Brien, Sukupolvi-Petty, Williams, Lam, Schmid, Johnson, Harris, Diamond</t>
  </si>
  <si>
    <t>J Virol. 2013 Jul;87(13):7747-53</t>
  </si>
  <si>
    <t>Protein-resistant hyperbranched polyethyleneimine brush surfaces</t>
  </si>
  <si>
    <t>Subramanian Suriyanarayanan, Hung-Hsun Lee, Bo Liedberg, Teodor Aastrup, Ian A. Nicholls</t>
  </si>
  <si>
    <t>J Colloid Interface Sci. 2013 Apr 15;396:307-15</t>
  </si>
  <si>
    <t>A suspension-cell biosensor for real-time determination of binding kinetics of protein–carbohydrate interactions on cancer cell surfaces</t>
  </si>
  <si>
    <t>Xueming Li, Yuxin Pei, Ruina Zhang, Qi Shuai, Feng Wang, Teodor Aastrup and Zhichao Pei</t>
  </si>
  <si>
    <t>Chemical Communications, Issue 85, 2013.</t>
  </si>
  <si>
    <t>Photogenerated lectin sensors produced by thiol-ene/yne photo-click chemistry in aqueous solution</t>
  </si>
  <si>
    <t>Oscar Norberg, Irene H. Lee, Teodor Aastrup, Mingdi Yan and Olof Ramström</t>
  </si>
  <si>
    <t>Biosens Bioelectron. 2012 Apr 15;34(1):51-6</t>
  </si>
  <si>
    <t>A novel approach to determining the affinity of protein–carbohydrate interactions employing adherent cancer cells grown on a biosensor surface</t>
  </si>
  <si>
    <t>Diluka Peiris, Anatoliy Markiv, G. Paul Curley, Miriam V. Dwek</t>
  </si>
  <si>
    <t>Biosens Bioelectron. 2012 May 15;35(1):160-6</t>
  </si>
  <si>
    <t>Functionalization of single-walled carbon nanotubes and their binding to cancer cells</t>
  </si>
  <si>
    <t>S.Y. Madani, A. Tan, M. Dwek, A. Seifalian</t>
  </si>
  <si>
    <t>Int J Nanomedicine. 2012;7:905-14</t>
  </si>
  <si>
    <t>A New Generation of Cell-Biosensors</t>
  </si>
  <si>
    <t>Miriam Dwek and Teodor Aastrup</t>
  </si>
  <si>
    <t>The Pharmaceutical Technology Journal</t>
  </si>
  <si>
    <t>Real-time analysis of the carbohydrates on cell surfaces using a QCM biosensor: a lectin-based approach</t>
  </si>
  <si>
    <t>Z- Pei, J. Saint-Guirons, C. Käck, B. Ingemarsson, T. Aastrup</t>
  </si>
  <si>
    <t>Biosens Bioelectron. 2012 May 15;35(1):200-5</t>
  </si>
  <si>
    <t>Domain-based assays of individual antibody concentrations in an oligoclonal combination targeting a single protein</t>
  </si>
  <si>
    <t>Q. Meng, M. Li, M.A. Silberg, F. Conrad, J. Bettencourt et al.</t>
  </si>
  <si>
    <t>Analytical Biochemistry, vol. 421(2), p. 351-361, 2012.</t>
  </si>
  <si>
    <t>Half-life extension of a single-chain diabody by fusion to domain B of staphylococcal protein A</t>
  </si>
  <si>
    <t>Unverdorben, Färber-Schwarz, Richter, Hutt, Kontermann</t>
  </si>
  <si>
    <t>Protein Engineering, vol. 25(2), p. 81–88, 2012.</t>
  </si>
  <si>
    <t>The effect of adjuvants on the immune response induced by a DBL4ɛ-ID4 VAR2CSA based Plasmodium falciparum vaccine against placental malari</t>
  </si>
  <si>
    <t>Pinto VV, Salanti A, Joergensen LM, Dahlbäck M, Resende M et al.</t>
  </si>
  <si>
    <t>Vaccine Volume 30, Issue 3, 11 January 2012, Pages 572-579</t>
  </si>
  <si>
    <t>Structural and Functional Insight into How the Plasmodium falciparum VAR2CSA Protein Mediates Binding…</t>
  </si>
  <si>
    <t>Thomas M. Clausen, Stig Christoffersen Madeleine Dahlbäck, Annette Eva Langkilde</t>
  </si>
  <si>
    <t>J Biol Chem. 2012 Jul 6; 287(28):23332-45</t>
  </si>
  <si>
    <t>Plasma half-life extension of small recombinant antibodies by fusion to immunoglobulin-binding domains (IgBD)</t>
  </si>
  <si>
    <t>Meike Hutt, Aline Färber-Schwarz, Felix Unverdorben et al.</t>
  </si>
  <si>
    <t>J Biol Chem. 2012 Feb 10; 287(7): 4462–4469.</t>
  </si>
  <si>
    <t>In Vitro Evolution of Allergy Vaccine Candidates, with Maintained Structure, but Reduced B Cell and T Cell Activation Capacity</t>
  </si>
  <si>
    <t>Ola B. Nilsson, Justus Adedoyin, Claudio Rhyner, Theresa Neimert-Andersson et al.</t>
  </si>
  <si>
    <t>Plos one, September 13, 2011.</t>
  </si>
  <si>
    <t>Unbinding of hyaluronan accelerates the enzymatic activity of bee hyaluronidase</t>
  </si>
  <si>
    <t>Iliás, Liliom, Greiderer-Kleinlercher, Reitinger, Lepperdinger</t>
  </si>
  <si>
    <t>J Biol Chem. 2011 Oct 14; 286(41): 35699–35707.</t>
  </si>
  <si>
    <t>Neonatal FcR Overexpression Boosts Humoral Immune Response in Transgenic Mice</t>
  </si>
  <si>
    <t>Cervenak, Bender, Schneider, Magna, Valer Carstea, Liliom, Erdei, Bosze and Kacskoics</t>
  </si>
  <si>
    <t>The Journal of Immunology
 Vol. 186, Issue 2, 15 Jan 2011</t>
  </si>
  <si>
    <t>Polyethylene glycol-stabilized lipid disks as model membranes in interaction studies based on electro kinetic capillary chromatography…</t>
  </si>
  <si>
    <t>K. Vainikka, K. Reijmar, G. Yohannes, J. Samuelsson, K. Edwards et al.</t>
  </si>
  <si>
    <t>Anal Biochem. 2011 Jul 1;414(1):117-24</t>
  </si>
  <si>
    <t>Collagen I and III and their decorin modified surfaces studied by atomic force microscopy and the elucidation of their affinity toward...</t>
  </si>
  <si>
    <t>Witos J, Saint-Guirons J, Meinander K, D'Ulivo L, Riekkola ML</t>
  </si>
  <si>
    <t>Analyst. 2011 Sep 21;136(18):3777-82</t>
  </si>
  <si>
    <t>Improving the Developability of Biopharmaceuticals</t>
  </si>
  <si>
    <t>Zurdo J, Michael R, Stallwood Y, Hedman K and Aastrup T</t>
  </si>
  <si>
    <t>Discovery Technology, 2011.</t>
  </si>
  <si>
    <t>Magnetosome expression of functional camelid antibody fragments (nanobodies) in Magnetospirillum gryphiswaldense</t>
  </si>
  <si>
    <t>Pollithy, Romer, Lang, Müller, Helma, Leonhardt, Rothbauer, Schüler</t>
  </si>
  <si>
    <t>Appl Environ Microbiol. 2011 Sep; 77(17): 6165–6171.</t>
  </si>
  <si>
    <t>Towards a Synthetic Avidin Mimic</t>
  </si>
  <si>
    <t>Wiklander J, Karlsson BCG, Aastrup T, Nicholls IA</t>
  </si>
  <si>
    <t>Anal. &amp; Bioanal. Chemistry, vol. 400(5), p. 1397–1404, 2011.</t>
  </si>
  <si>
    <t>Three Different Approaches for the Clarification of the Interactions between Lipoproteins and Chondroitin-6-sulfate</t>
  </si>
  <si>
    <t>K. Lipponen, P.W. Stege, G. Cilpa, J. Samuelsson, T. Fornstedt and M.-L. Riekkola</t>
  </si>
  <si>
    <t>Anal. Chem., 2011, 83 (15), pp 6040–6046</t>
  </si>
  <si>
    <t>The Chondroitin Sulfate A-binding Site of the VAR2CSA Protein Involves Multiple N-terminal Domains</t>
  </si>
  <si>
    <t>Dahlbäck M, Jørgensen LM, Nielsen MA, Clausen TM, Ditlev SB et al.</t>
  </si>
  <si>
    <t>The Journal of Biological Chemistry 286, 15908-15917.</t>
  </si>
  <si>
    <t>Systematic investigation of biomolecular interactions using combined frequency and motional resistance measurements</t>
  </si>
  <si>
    <t>H Anderson, G Wingqvist, T Weissbach, D Wallinder, I Katardjiev, B Ingemarsson</t>
  </si>
  <si>
    <t>Sensors and Actuators B: Chemical, vol. 152, p. 135-144</t>
  </si>
  <si>
    <t>Photo-Click Immobilization on Quartz Crystal Microbalance Sensors for Selective Carbohydrate-Protein Interaction Analyses</t>
  </si>
  <si>
    <t>Oscar Norberg, Lingquan Deng, Teodor Aastrup, Mingdi Yan and Olof Ramström</t>
  </si>
  <si>
    <t>Anal. Chem., 2011, 83 (3), pp 1000–1007, 2011.</t>
  </si>
  <si>
    <t>The effects of affinity and valency of an albumin-binding domain (ABD) on the half-life of a single-chain diabody-ABD fusion protein</t>
  </si>
  <si>
    <t>Hopp J, Hornig N, Zettlitz KA, Schwarz A, Fuss N, Müller D, Kontermann RE.</t>
  </si>
  <si>
    <t>Protein Engineering, Design and Selection, vol. 23, p. 827–834.</t>
  </si>
  <si>
    <t>WSS25 inhibits growth of xenografted hepatocellular cancer cells in nude mice by disrupting angiogenesis via blocking bone morphogenetic...</t>
  </si>
  <si>
    <t>Qiu H, Yang B, Pei ZC, Zhang Z, Ding K.</t>
  </si>
  <si>
    <t>The Journal of Biological Chemistry 285, 32638-32646.</t>
  </si>
  <si>
    <t>The kinetics of antibody binding to Plasmodium falciparum VAR2CSA PfEMP1 antigen and modeling of PfEMP1 antigen packing...</t>
  </si>
  <si>
    <t>Lars M Jørgensen, Ali Salanti, Tina Dobrilovic, Lea Barfod, Tue Hassenkam et al.</t>
  </si>
  <si>
    <t>Malar J. 2010; 9: 100.</t>
  </si>
  <si>
    <t>Humanization of a Mouse Monoclonal Antibody Directed Against a Cell Surface-Exposed Epitope of Membrane-Associated Heat Shock...</t>
  </si>
  <si>
    <t>Kirstin A. Zettlitz, Julia Seitter, Dafne Müller, Roland E. Kontermann</t>
  </si>
  <si>
    <t>Mol Biotechnol. 2010 Nov; 46(3):265-78.</t>
  </si>
  <si>
    <t>Dynamic glycovesicle systems for amplified QCM detection of carbohydrate-lectin multivalent biorecognition</t>
  </si>
  <si>
    <t>Eugene Mahon, Teodor Aastrup and Mihail Barboiu</t>
  </si>
  <si>
    <t>Chemical Communications, Issue 14, 2010</t>
  </si>
  <si>
    <t>Quartz crystal microbalance, a valuable tool for elucidation of interactions between apoB-100 peptides and extracellular matrix components</t>
  </si>
  <si>
    <t>Lucia D’Ulivo, Julien Saint-Guirons, Björn Ingemarsson and Marja-Liisa Riekkola</t>
  </si>
  <si>
    <t>Anal Bioanal Chem. 2010 Feb; 396(4):1373-80</t>
  </si>
  <si>
    <t>Optimizing immobilization on two-dimensional carboxyl surface: pH dependence of antibody orientation and antigen binding capacity</t>
  </si>
  <si>
    <t>Zhichao Pei, Henrik Anderson, Annica Myrskog, Gunnar Dunér et al.</t>
  </si>
  <si>
    <t>Anal. Biochemistry, vol. 398 (2) p.161-168, 2010.</t>
  </si>
  <si>
    <t>Multivalent recognition of lectins by glyconanoparticle systems</t>
  </si>
  <si>
    <t>Mahon E, Aastrup T, Barboiu M</t>
  </si>
  <si>
    <t>Chemical Communications, Issue 30, 2010.</t>
  </si>
  <si>
    <t>Modulation of protein properties in living cells using nanobodies</t>
  </si>
  <si>
    <t>Axel Kirchhofer, Jonas Helma, Katrin Schmidthals, Carina Frauer, Sheng Cui et al.</t>
  </si>
  <si>
    <t>Crude Sample Analysis Made Easy</t>
  </si>
  <si>
    <t>Alexander Kovacs</t>
  </si>
  <si>
    <t>Discovery Technology, p. 18, 2009.</t>
  </si>
  <si>
    <t>Photo-Click Immobilization of Carbohydrates on Polymeric Surfaces-A Quick Method to Functionalize Surfaces for Biomolecular Recognition Studies</t>
  </si>
  <si>
    <t>Oscar Norberg, Lingquan Deng, Mingdi Yan and Olof Ramström</t>
  </si>
  <si>
    <t>Bioconjugate Chem., 2009, 20 (12), pp 2364–2370</t>
  </si>
  <si>
    <t>Biodistribution of a Bispecific Single-chain Diabody and Its Half-life Extended Derivatives</t>
  </si>
  <si>
    <t>Roland Stork, Emmanuelle Campigna, Bruno Robert, Dafne Müller and Roland E. Kontermann</t>
  </si>
  <si>
    <t>J Biol Chem. 2009 Sep 18; 284(38).</t>
  </si>
  <si>
    <t>On the applicability of high frequency acoustic shear mode biosensing in view of thickness limitations set by the film resonance</t>
  </si>
  <si>
    <t>G. Wingqvist, H. Anderson, C. Lennartsson, T. Weissbach, V. Yantchev, A. Lloyd Spetz</t>
  </si>
  <si>
    <t>Biosensors and Bioelectronics, vol. 24(11), p. 3387-3390, 2019.</t>
  </si>
  <si>
    <t>Controlled release of functional proteins through designer self-assembling peptide nanofiber hydrogel scaffold</t>
  </si>
  <si>
    <t>Sotirios Koutsopoulos, Larry D. Unsworth, Yusuke Nagai, and Shuguang Zhang</t>
  </si>
  <si>
    <t>PNAS March 24, 2009 vol. 106 no. 12 4623– 4628</t>
  </si>
  <si>
    <t>Characterization of Monoclonal Antibodies Directed against Squamous Cell Carcinoma Antigens: Report of the Second TD-10 Workshop</t>
  </si>
  <si>
    <t>K. Nustad, O. Nilsson, K. Majnesjö, A. Murakami, N. Sugino, D.J. Warren, and H. Kato</t>
  </si>
  <si>
    <t>Tumour Biol. 2009;30(1):26-36.</t>
  </si>
  <si>
    <t>Surface-Confined Photopolymerization of pH-Responsive Acrylamide/Acrylate-Brushes on Polymer Thin Films</t>
  </si>
  <si>
    <t>Gunnar Dunér, Henrik Anderson, Annica Myrskog, Maria Hedlund et al.</t>
  </si>
  <si>
    <t>Langmuir, 2008 Jul 15, 24(14):7559-64.</t>
  </si>
  <si>
    <t>Generation, Affinity Maturation, and Characterization of a Human Anti-Human NKG2D Monoclonal Antibody with Dual Antagonistic...</t>
  </si>
  <si>
    <t>Ka Yin Kwong, Sivasubramanian Baskar, Hua Zhang, Crystal L. Mackall and Christoph Rader</t>
  </si>
  <si>
    <t>J Mol Biol. 2008 Dec 31; 384(5): 1143–1156.</t>
  </si>
  <si>
    <t>Flow-injection assay of the pathogenic bacteria using lectin-based quartz crystal microbalance biosensor</t>
  </si>
  <si>
    <t>Gulnara Safina, Margret van Lier, Bengt Danielsson</t>
  </si>
  <si>
    <t>Talanta, vol. 77, Issue 2, 15 December 2008, Pages 468-472</t>
  </si>
  <si>
    <t>Photoderivatized Polymer Thin Films at Quartz Crystal Microbalance Surfaces: Sensors for Carbohydrate-Protein Interactions</t>
  </si>
  <si>
    <t>Yuxin Pei, Hui Yu, Zhichao Pei, Matthias Theurer, Carolin Ammer et al.</t>
  </si>
  <si>
    <t>Anal Chem. 2007 Sep 15; 79(18):6897-902.</t>
  </si>
  <si>
    <t>Forces and friction between hydrophilic and hydrophobic surfaces: Influence of oleate species</t>
  </si>
  <si>
    <t>Katarina Theander, Robert J. Pugh, and Mark W. Rutland</t>
  </si>
  <si>
    <t>J Colloid Interface Sci. 2007 Sep 15;313(2):735-46.</t>
  </si>
  <si>
    <t>System for in situ studies of atmospheric corrosion of metal films using soft x-ray spectroscopy and quartz crystal microbalance</t>
  </si>
  <si>
    <t>J. Forsberg, L.-C. Duda, A. Olsson, T. Schmitt, J. Andersson, J. Nordgren et al.</t>
  </si>
  <si>
    <t>Review of Scientific Instruments 78, 083110 (2007).</t>
  </si>
  <si>
    <t>Quartz crystal microbalance biosensor design II. Simulation of sample transport</t>
  </si>
  <si>
    <t>Mats Jönsson, Henrik Anderson, Ulf Lindberg, and Teodor Aastrup</t>
  </si>
  <si>
    <t>Sensors and Actuators B: Chemical, vol. 123 (1), p. 21-26.</t>
  </si>
  <si>
    <t>Quartz crystal microbalance sensor design I. Experimental study of sensor response and performance</t>
  </si>
  <si>
    <t>Henrik Anderson, Mats Jönsson, Lars Vestling, Ulf Lindberg, and Teodor Aastrup</t>
  </si>
  <si>
    <t>Sensors and Actuators B: Chemical, vol. 123 (1), p. 27-34.</t>
  </si>
  <si>
    <t>Quartz crystal microbalance bioaffinity sensor for rapid identification of glycosyldisulfide lectin inhibitors from a dynamic combinatorial library</t>
  </si>
  <si>
    <t>Zhichao Pei, Rikard Larsson, Teodor Aastrup, Henrik Anderson et al.</t>
  </si>
  <si>
    <t>Biosensors and Bioelectronics, vol. 22(1), p. 42-48, 2016.</t>
  </si>
  <si>
    <t>Redox-responsive and calcium-dependent switching of glycosyldisulfide interactions with Concanavalin A</t>
  </si>
  <si>
    <t>Zhichao Pei, Teodor Aastrup, Henrik Anderson and Olof Ramström</t>
  </si>
  <si>
    <t>Bioorganic &amp; Medicinal Chemistry Letters, vol. 15(11), p. 2707-2710</t>
  </si>
  <si>
    <t>Study of real-time lectin–carbohydrate interactions on the surface of a quartz crystal microbalance</t>
  </si>
  <si>
    <t>Zhichao Pei, Henrik Anderson, Teodor Aastrup and Olof Ramström</t>
  </si>
  <si>
    <t>Biosensors and Bioelectronics, vol. 21(1), p. 60-66, 2005.</t>
  </si>
  <si>
    <t>Electro-immobilization of proinsulin C-peptide to a quartz crystal microbalance sensor chip for protein affinity purification</t>
  </si>
  <si>
    <t>Ermias Melles, Henrik Anderson, Daniel Wallinder, Jawed Shafqat et al.</t>
  </si>
  <si>
    <t>Analytical Biochemistry, vol. 341, Issue 1, 1 June 2005, Pages 89-93</t>
  </si>
  <si>
    <t>Isolation of novel single-chain Cro proteins targeted for binding to the bcl-2 transcription initiation site by repertoire selection...</t>
  </si>
  <si>
    <t>Kristina Jonas, Erhard Van Der Vries, Mikael T.I.Nilsson and Mikael Widersten</t>
  </si>
  <si>
    <t>Protein Eng Des Sel. 2005 Nov;18(11):537-46</t>
  </si>
  <si>
    <t>Molecularly imprinted polymer thin films on quartz crystal microbalance using a surface bound photo-radical initiator</t>
  </si>
  <si>
    <t>Theeraphon Piachama,c, Asa Josell ˚ a, Hans Arwin b, Virapong Prachayasittikul c, Lei Ye a</t>
  </si>
  <si>
    <t>Analytica Chimica Acta, vol. 536 (1), p. 191-196, 2005.</t>
  </si>
  <si>
    <t>Inhibition of Tumor Cell Growth and Cancer Stem Cell Expansion by a Bispecific Antibody Targeting EGFR and HER3</t>
  </si>
  <si>
    <t>The impact of structural modification of sulfated polysaccharides on bone morphogenic protein 2 and inhibition of endothelial cell angiogenesis</t>
  </si>
  <si>
    <t>Novel approach to the measurement of antithyroglobulin antibodies in human serum – application of the quartz crystal microbalance sensors</t>
  </si>
  <si>
    <t>Direct attachment of suspension cells to PDA surface and its application in suspension-cell QCM biosensor</t>
  </si>
  <si>
    <t>Alexander Rau, Wolfgang S. Lieb, Oliver Seifert, Jonas Honer, Dennis Birnstock, Fabian Richter, Nadine Aschmoneit, Monilola A. Olayioye and Roland E. Kontermann</t>
  </si>
  <si>
    <t>Mol Cancer Ther 2020;19:1474–85</t>
  </si>
  <si>
    <t>Ying Wang, Fei Xiao, Can Jin, Wucheng Wang, Xia Chen, Qin Liu, Kan Ding</t>
  </si>
  <si>
    <t>Carbohydrate Research, Volume 496, October 2020, 108093</t>
  </si>
  <si>
    <t>Lidija S. Vrhovac, Sonja A. Šelemetjev, Saša Vatić, Aleksandar Mitrović, Jelica R. Milošević, Aleksandar Đ. Lolić, Anđelo D. Beletić, Natalija Đ. Polović</t>
  </si>
  <si>
    <t>Talanta, Volume 223, Part 2, 1 February 2021, 121588</t>
  </si>
  <si>
    <t>Xueming Li, QuanQuan Song, Yuxin Pei, Hai Dong, Teodor Aastrup, Zhichao Pei</t>
  </si>
  <si>
    <t>Sensors and Actuators B: Chemical, Volume 326, 1 January 2021, 128823</t>
  </si>
  <si>
    <t>Article</t>
  </si>
  <si>
    <t>Capsid-like particles decorated with the SARS-CoV-2 receptor-binding domain elicit strong virus neutralization activity</t>
  </si>
  <si>
    <t>Cyrielle Fougeroux, Louise Goksøyr, Manja Idorn, Vladislav Soroka, Sebenzile K. Myeni, Robert Dagil, Christoph M. Janitzek, Max Søgaard, Kara-Lee Aves, Emma W. Horsted, Sayit Mahmut Erdoğan, Tobias Gustavsson, Jerzy Dorosz, Stine Clemmensen, Laurits Fredsgaard, Susan Thrane, Elena E. Vidal-Calvo, Paul Khalifé, Thomas M. Hulen, Swati Choudhary, Michael Theisen, Susheel K. Singh, Asier Garcia-Senosiain, Linda Van Oosten, Gorben Pijlman, Bettina Hierzberger, Tanja Domeyer, Blanka W. Nalewajek, Anette Strøbæk, Magdalena Skrzypczak, Laura F. Andersson, Søren Buus, Anette Stryhn Buus, Jan Pravsgaard Christensen, Tim J. Dalebout, Kasper Iversen, Lene H. Harritshøj, Benjamin Mordmüller, Henrik Ullum, Line S. Reinert, Willem Adriaan de Jongh, Marjolein Kikkert, Søren R. Paludan, Thor G. Theander, Morten A. Nielsen, Ali Salanti &amp; Adam F. Sander</t>
  </si>
  <si>
    <t>Nature Communications 12, 324 (2021)</t>
  </si>
  <si>
    <t>IBI Volume 3 Issue 3 (2020)</t>
  </si>
  <si>
    <t>The Solution to Improve Profitability in Pharmaceutical Development; How to Increase Pre-clinical Productivity and Success Rates in Clinical Trials</t>
  </si>
  <si>
    <t>Teodor Aastrup, Diluka Peiris, Ahmed Ibrahim, Amica Johansson, Cecilia Furugård</t>
  </si>
  <si>
    <t>Year</t>
  </si>
  <si>
    <t>Comprehensive mutagenesis identifies the peptide repertoire of a p53 T-cell receptor mimic antibody that displays no toxicity in mice transgenic for human HLA-A*0201</t>
  </si>
  <si>
    <t xml:space="preserve">Iva Trenevska, Amanda P. Anderson, Carol Bentley, Tasneem Hassanali, Sarah Wiblin, Shaun Maguire, Francesco Pezzella, Alison H. Banham, Demin Li  </t>
  </si>
  <si>
    <t>PLoS ONE 16(4)</t>
  </si>
  <si>
    <t>Front Pharmacol. 2019; 10: 1490.</t>
  </si>
  <si>
    <t>Tanja Padutsch, Maksim Sendetski, Carina Huber, Nathalie Peters, Klaus Pfizenmaier, John R. Bethea, Roland E. Kontermann and Roman Fischer</t>
  </si>
  <si>
    <t>Superior Treg-Expanding Properties of a Novel Dual-Acting Cytokine Fusion Protein</t>
  </si>
  <si>
    <t>Direct and dynamic detection of HIV-1 in living cells</t>
  </si>
  <si>
    <t>Jonas Helma, Katrin Schmidthals, Vanda Lux, Stefan Nüske, Armin M Scholz, Hans-Georg Kräusslich, Ulrich Rothbauer, Heinrich Leonhardt</t>
  </si>
  <si>
    <t>PLoS ONE 7(11)</t>
  </si>
  <si>
    <t>Cryo-EM reveals the architecture of placental malaria VAR2CSA and provides molecular insight into chondroitin sulfate binding</t>
  </si>
  <si>
    <t>Kaituo Wang, Robert Dagil, Thomas Lavstsen, Sandeep K. Misra, Charlotte B. Spliid, Yong Wang, Tobias Gustavsson, Daniel R. Sandoval, Elena Ethel Vidal-Calvo, Swati Choudhary, Mette Agerbaek, Kresten Lindorff-Larsen, Morten A. Nielsen, Thor G. Theander, Joshua S. Sharp, Thomas Mandel Clausen, Pontus Gourdon &amp; Ali Salanti</t>
  </si>
  <si>
    <t>Nature Communications volume 12, Article number: 2956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</si>
</sst>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
    <font>
      <sz val="10"/>
      <color rgb="FF000000"/>
      <name val="Arial"/>
      <family val="2"/>
    </font>
    <font>
      <sz val="10"/>
      <name val="Arial"/>
      <family val="2"/>
    </font>
    <font>
      <b/>
      <sz val="11"/>
      <color theme="0"/>
      <name val="Arial"/>
      <family val="2"/>
    </font>
    <font>
      <u val="single"/>
      <sz val="10"/>
      <color theme="10"/>
      <name val="Arial"/>
      <family val="2"/>
    </font>
    <font>
      <b/>
      <u val="single"/>
      <sz val="10"/>
      <color theme="4"/>
      <name val="Arial"/>
      <family val="2"/>
    </font>
  </fonts>
  <fills count="3">
    <fill>
      <patternFill/>
    </fill>
    <fill>
      <patternFill patternType="gray125"/>
    </fill>
    <fill>
      <patternFill patternType="solid">
        <fgColor rgb="FF4472C4"/>
        <bgColor indexed="64"/>
      </patternFill>
    </fill>
  </fills>
  <borders count="11">
    <border>
      <left/>
      <right/>
      <top/>
      <bottom/>
      <diagonal/>
    </border>
    <border>
      <left style="thin">
        <color rgb="FF000000"/>
      </left>
      <right style="thin">
        <color rgb="FF000000"/>
      </right>
      <top/>
      <bottom style="thin">
        <color rgb="FF000000"/>
      </bottom>
    </border>
    <border>
      <left/>
      <right style="thin">
        <color rgb="FF000000"/>
      </right>
      <top/>
      <bottom style="thin">
        <color rgb="FF000000"/>
      </bottom>
    </border>
    <border>
      <left style="thin"/>
      <right style="thin">
        <color rgb="FF000000"/>
      </right>
      <top/>
      <bottom style="thin">
        <color rgb="FF000000"/>
      </bottom>
    </border>
    <border>
      <left/>
      <right style="thin"/>
      <top/>
      <bottom style="thin">
        <color rgb="FF000000"/>
      </bottom>
    </border>
    <border>
      <left style="thin"/>
      <right/>
      <top/>
      <bottom/>
    </border>
    <border>
      <left/>
      <right style="thin"/>
      <top/>
      <bottom/>
    </border>
    <border>
      <left style="thin"/>
      <right style="thin"/>
      <top/>
      <bottom/>
    </border>
    <border>
      <left style="thin"/>
      <right/>
      <top/>
      <bottom style="thin"/>
    </border>
    <border>
      <left/>
      <right style="thin"/>
      <top/>
      <bottom style="thin"/>
    </border>
    <border>
      <left style="thin"/>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22">
    <xf numFmtId="0" fontId="0" fillId="0" borderId="0" xfId="0" applyFont="1" applyAlignment="1">
      <alignment/>
    </xf>
    <xf numFmtId="0" fontId="0" fillId="0" borderId="0" xfId="0" applyFont="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6" xfId="0" applyFont="1" applyBorder="1" applyAlignment="1">
      <alignment horizontal="center" vertical="center"/>
    </xf>
    <xf numFmtId="0" fontId="0" fillId="0" borderId="0" xfId="0" applyFont="1" applyAlignment="1">
      <alignment vertical="center"/>
    </xf>
    <xf numFmtId="0" fontId="0" fillId="0" borderId="8" xfId="0" applyFont="1" applyBorder="1" applyAlignment="1">
      <alignment horizontal="center"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9" xfId="0" applyFont="1" applyBorder="1" applyAlignment="1">
      <alignment horizontal="center" vertical="center"/>
    </xf>
    <xf numFmtId="0" fontId="0" fillId="0" borderId="0" xfId="0" applyFont="1" applyAlignment="1">
      <alignment horizontal="center" vertical="center"/>
    </xf>
    <xf numFmtId="0" fontId="4" fillId="0" borderId="7" xfId="2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4" fillId="0" borderId="7" xfId="20" applyFont="1" applyBorder="1" applyAlignment="1">
      <alignment vertical="center" wrapText="1"/>
    </xf>
  </cellXfs>
  <cellStyles count="7">
    <cellStyle name="Normal" xfId="0"/>
    <cellStyle name="Percent" xfId="15"/>
    <cellStyle name="Currency" xfId="16"/>
    <cellStyle name="Currency [0]" xfId="17"/>
    <cellStyle name="Comma" xfId="18"/>
    <cellStyle name="Comma [0]" xfId="19"/>
    <cellStyle name="Hyperlink" xfId="20"/>
  </cellStyles>
  <dxfs count="15">
    <dxf>
      <alignment horizontal="center" vertical="center" textRotation="0" wrapText="1" shrinkToFit="1" readingOrder="0"/>
      <border>
        <right style="thin"/>
      </border>
    </dxf>
    <dxf>
      <alignment vertical="center" textRotation="0" wrapText="1" shrinkToFit="1" readingOrder="0"/>
      <border>
        <left style="thin"/>
        <right style="thin"/>
        <top/>
        <bottom/>
      </border>
    </dxf>
    <dxf>
      <alignment vertical="center" textRotation="0" wrapText="1" shrinkToFit="1" readingOrder="0"/>
      <border>
        <left/>
        <right style="thin"/>
        <top/>
        <bottom/>
      </border>
    </dxf>
    <dxf>
      <font>
        <b/>
        <i val="0"/>
        <u val="single"/>
        <strike val="0"/>
        <sz val="10"/>
        <name val="Arial"/>
        <family val="2"/>
        <color theme="4"/>
      </font>
      <alignment vertical="center" textRotation="0" wrapText="1" shrinkToFit="1" readingOrder="0"/>
      <border>
        <left style="thin"/>
        <right style="thin"/>
        <top/>
        <bottom/>
      </border>
    </dxf>
    <dxf>
      <alignment horizontal="center" vertical="center" textRotation="0" wrapText="1" shrinkToFit="1" readingOrder="0"/>
      <border>
        <left style="thin"/>
        <right/>
      </border>
    </dxf>
    <dxf>
      <border>
        <top style="thin">
          <color rgb="FF000000"/>
        </top>
      </border>
    </dxf>
    <dxf>
      <alignment vertical="center" textRotation="0" wrapText="1" shrinkToFit="1" readingOrder="0"/>
    </dxf>
    <dxf>
      <border>
        <bottom style="thin">
          <color rgb="FF000000"/>
        </bottom>
      </border>
    </dxf>
    <dxf>
      <font>
        <b/>
        <i val="0"/>
        <u val="none"/>
        <strike val="0"/>
        <sz val="11"/>
        <name val="Arial"/>
        <family val="2"/>
        <color theme="0"/>
        <condense val="0"/>
        <extend val="0"/>
      </font>
      <fill>
        <patternFill patternType="solid">
          <fgColor rgb="FF4472C4"/>
          <bgColor rgb="FF4472C4"/>
        </patternFill>
      </fill>
      <alignment horizontal="center" vertical="center" textRotation="0" wrapText="1" shrinkToFit="1" readingOrder="0"/>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
      <fill>
        <patternFill patternType="solid">
          <fgColor rgb="FFE8F0FE"/>
          <bgColor rgb="FFE8F0FE"/>
        </patternFill>
      </fill>
    </dxf>
    <dxf>
      <fill>
        <patternFill patternType="solid">
          <fgColor rgb="FFFFFFFF"/>
          <bgColor rgb="FFFFFFFF"/>
        </patternFill>
      </fill>
    </dxf>
    <dxf>
      <fill>
        <patternFill patternType="solid">
          <fgColor rgb="FF5B95F9"/>
          <bgColor rgb="FF5B95F9"/>
        </patternFill>
      </fill>
    </dxf>
  </dxfs>
  <tableStyles count="2">
    <tableStyle name="Sheet1-style" pivot="0" count="3">
      <tableStyleElement type="headerRow" dxfId="14"/>
      <tableStyleElement type="firstRowStripe" dxfId="13"/>
      <tableStyleElement type="secondRowStripe" dxfId="12"/>
    </tableStyle>
    <tableStyle name="Sheet1-style 2" pivot="0" count="3">
      <tableStyleElement type="headerRow" dxfId="11"/>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ables/table1.xml><?xml version="1.0" encoding="utf-8"?>
<table xmlns="http://schemas.openxmlformats.org/spreadsheetml/2006/main" id="7" name="Table7" displayName="Table7" ref="B2:F143" totalsRowShown="0" headerRowDxfId="8" dataDxfId="6" tableBorderDxfId="5" headerRowBorderDxfId="7">
  <autoFilter ref="B2:F143"/>
  <tableColumns count="5">
    <tableColumn id="1" name="#" dataDxfId="4"/>
    <tableColumn id="2" name="Article" dataDxfId="3"/>
    <tableColumn id="3" name="Authors" dataDxfId="2"/>
    <tableColumn id="4" name="Journal" dataDxfId="1"/>
    <tableColumn id="5" name="Year" dataDxfId="0"/>
  </tableColumns>
  <tableStyleInfo name="Sheet1-sty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doi.org/10.1016/j.carres.2017.09.015" TargetMode="External" /><Relationship Id="rId2" Type="http://schemas.openxmlformats.org/officeDocument/2006/relationships/hyperlink" Target="http://dx.doi.org/10.3390/polym9100482" TargetMode="External" /><Relationship Id="rId3" Type="http://schemas.openxmlformats.org/officeDocument/2006/relationships/hyperlink" Target="http://dx.doi.org/10.3390/polym9090409" TargetMode="External" /><Relationship Id="rId4" Type="http://schemas.openxmlformats.org/officeDocument/2006/relationships/hyperlink" Target="https://doi.org/10.1016/j.protcy.2017.04.084" TargetMode="External" /><Relationship Id="rId5" Type="http://schemas.openxmlformats.org/officeDocument/2006/relationships/hyperlink" Target="https://www.nature.com/articles/s41598-017-06993-4" TargetMode="External" /><Relationship Id="rId6" Type="http://schemas.openxmlformats.org/officeDocument/2006/relationships/hyperlink" Target="https://doi.org/10.1080/19420862.2017.1319023" TargetMode="External" /><Relationship Id="rId7" Type="http://schemas.openxmlformats.org/officeDocument/2006/relationships/hyperlink" Target="https://doi.org/10.1016/j.carbpol.2017.02.012" TargetMode="External" /><Relationship Id="rId8" Type="http://schemas.openxmlformats.org/officeDocument/2006/relationships/hyperlink" Target="https://doi.org/10.1038/srep43006" TargetMode="External" /><Relationship Id="rId9" Type="http://schemas.openxmlformats.org/officeDocument/2006/relationships/hyperlink" Target="http://pubs.rsc.org/en/content/articlepdf/2016/cc/c6cc06737a" TargetMode="External" /><Relationship Id="rId10" Type="http://schemas.openxmlformats.org/officeDocument/2006/relationships/hyperlink" Target="about:blank" TargetMode="External" /><Relationship Id="rId11" Type="http://schemas.openxmlformats.org/officeDocument/2006/relationships/hyperlink" Target="http://pubs.acs.org/doi/abs/10.1021/acs.analchem.6b00905" TargetMode="External" /><Relationship Id="rId12" Type="http://schemas.openxmlformats.org/officeDocument/2006/relationships/hyperlink" Target="http://www.sciencedirect.com/science/article/pii/S221418041630040X" TargetMode="External" /><Relationship Id="rId13" Type="http://schemas.openxmlformats.org/officeDocument/2006/relationships/hyperlink" Target="https://doi.org/10.1016/j.bios.2015.07.031" TargetMode="External" /><Relationship Id="rId14" Type="http://schemas.openxmlformats.org/officeDocument/2006/relationships/hyperlink" Target="https://doi.org/10.1016/j.apsusc.2015.03.014" TargetMode="External" /><Relationship Id="rId15" Type="http://schemas.openxmlformats.org/officeDocument/2006/relationships/hyperlink" Target="http://pubs.rsc.org/en/Content/ArticleLanding/2016/PY/C5PY01954K?utm_source=feedburner&amp;utm_medium=feed&amp;utm_campaign=Feed%3A+rss%2FPY+(RSC+-+Polym.+Chem.+latest+articles)#!divAbstract" TargetMode="External" /><Relationship Id="rId16" Type="http://schemas.openxmlformats.org/officeDocument/2006/relationships/hyperlink" Target="https://www.ncbi.nlm.nih.gov/pubmed/26248195" TargetMode="External" /><Relationship Id="rId17" Type="http://schemas.openxmlformats.org/officeDocument/2006/relationships/hyperlink" Target="https://www.ncbi.nlm.nih.gov/pmc/articles/PMC4966510/" TargetMode="External" /><Relationship Id="rId18" Type="http://schemas.openxmlformats.org/officeDocument/2006/relationships/hyperlink" Target="https://doi.org/10.1016/j.snb.2015.10.096" TargetMode="External" /><Relationship Id="rId19" Type="http://schemas.openxmlformats.org/officeDocument/2006/relationships/hyperlink" Target="http://www.cell.com/cancer-cell/abstract/S1535-6108(15)00334-7" TargetMode="External" /><Relationship Id="rId20" Type="http://schemas.openxmlformats.org/officeDocument/2006/relationships/hyperlink" Target="https://doi.org/10.1371/journal.pone.0139838" TargetMode="External" /><Relationship Id="rId21" Type="http://schemas.openxmlformats.org/officeDocument/2006/relationships/hyperlink" Target="http://pubs.rsc.org/en/Content/ArticleLanding/2015/NR/C5NR03965G#!divAbstract" TargetMode="External" /><Relationship Id="rId22" Type="http://schemas.openxmlformats.org/officeDocument/2006/relationships/hyperlink" Target="https://www.nature.com/articles/srep14066" TargetMode="External" /><Relationship Id="rId23" Type="http://schemas.openxmlformats.org/officeDocument/2006/relationships/hyperlink" Target="https://doi.org/10.1016/j.tet.2015.04.060" TargetMode="External" /><Relationship Id="rId24" Type="http://schemas.openxmlformats.org/officeDocument/2006/relationships/hyperlink" Target="http://www.mdpi.com/1424-8220/15/3/5884" TargetMode="External" /><Relationship Id="rId25" Type="http://schemas.openxmlformats.org/officeDocument/2006/relationships/hyperlink" Target="https://doi.org/10.4161/19420862.2014.985021" TargetMode="External" /><Relationship Id="rId26" Type="http://schemas.openxmlformats.org/officeDocument/2006/relationships/hyperlink" Target="https://www.ncbi.nlm.nih.gov/pmc/articles/PMC3143626/?report=printable" TargetMode="External" /><Relationship Id="rId27" Type="http://schemas.openxmlformats.org/officeDocument/2006/relationships/hyperlink" Target="https://www.ncbi.nlm.nih.gov/pubmed/24229406" TargetMode="External" /><Relationship Id="rId28" Type="http://schemas.openxmlformats.org/officeDocument/2006/relationships/hyperlink" Target="http://www.ncbi.nlm.nih.gov/pubmed/23172228" TargetMode="External" /><Relationship Id="rId29" Type="http://schemas.openxmlformats.org/officeDocument/2006/relationships/hyperlink" Target="https://www.ncbi.nlm.nih.gov/pubmed/24994929" TargetMode="External" /><Relationship Id="rId30" Type="http://schemas.openxmlformats.org/officeDocument/2006/relationships/hyperlink" Target="http://www.ncbi.nlm.nih.gov/pmc/articles/PMC4052832/" TargetMode="External" /><Relationship Id="rId31" Type="http://schemas.openxmlformats.org/officeDocument/2006/relationships/hyperlink" Target="https://www.ncbi.nlm.nih.gov/pmc/articles/PMC4231751/" TargetMode="External" /><Relationship Id="rId32" Type="http://schemas.openxmlformats.org/officeDocument/2006/relationships/hyperlink" Target="https://www.ncbi.nlm.nih.gov/pubmed/25211060" TargetMode="External" /><Relationship Id="rId33" Type="http://schemas.openxmlformats.org/officeDocument/2006/relationships/hyperlink" Target="https://www.ncbi.nlm.nih.gov/pubmed/24492308" TargetMode="External" /><Relationship Id="rId34" Type="http://schemas.openxmlformats.org/officeDocument/2006/relationships/hyperlink" Target="http://www.sciencedirect.com/science/article/pii/S016748891400281X" TargetMode="External" /><Relationship Id="rId35" Type="http://schemas.openxmlformats.org/officeDocument/2006/relationships/hyperlink" Target="http://www.scientistlive.com/content/mapping-immunogenicity-therapeutic-protein-products" TargetMode="External" /><Relationship Id="rId36" Type="http://schemas.openxmlformats.org/officeDocument/2006/relationships/hyperlink" Target="http://www.iptonline.com/pdf_viewarticle.asp?cat=4&amp;article=927" TargetMode="External" /><Relationship Id="rId37" Type="http://schemas.openxmlformats.org/officeDocument/2006/relationships/hyperlink" Target="http://glycob.oxfordjournals.org/content/24/8/748.long" TargetMode="External" /><Relationship Id="rId38" Type="http://schemas.openxmlformats.org/officeDocument/2006/relationships/hyperlink" Target="https://www.researchgate.net/publication/263297307_Label-free_cell-based_assay_for_the_characterisation_of_peptide_receptor_interactions" TargetMode="External" /><Relationship Id="rId39" Type="http://schemas.openxmlformats.org/officeDocument/2006/relationships/hyperlink" Target="http://www.ncbi.nlm.nih.gov/pubmed/24788890" TargetMode="External" /><Relationship Id="rId40" Type="http://schemas.openxmlformats.org/officeDocument/2006/relationships/hyperlink" Target="http://www.mdpi.com/2079-6374/4/2/137" TargetMode="External" /><Relationship Id="rId41" Type="http://schemas.openxmlformats.org/officeDocument/2006/relationships/hyperlink" Target="http://pubs.rsc.org/EN/content/articlelanding/2013/cc/c3cc47941b#!divAbstract" TargetMode="External" /><Relationship Id="rId42" Type="http://schemas.openxmlformats.org/officeDocument/2006/relationships/hyperlink" Target="http://www.ncbi.nlm.nih.gov/pubmed/24055620" TargetMode="External" /><Relationship Id="rId43" Type="http://schemas.openxmlformats.org/officeDocument/2006/relationships/hyperlink" Target="http://www.ncbi.nlm.nih.gov/pubmed/?term=Atmospheric+pressure+plasma+polymers+fortuned+QCM+detection+of+protein+adhesion" TargetMode="External" /><Relationship Id="rId44" Type="http://schemas.openxmlformats.org/officeDocument/2006/relationships/hyperlink" Target="http://www.ncbi.nlm.nih.gov/pubmed/24655809" TargetMode="External" /><Relationship Id="rId45" Type="http://schemas.openxmlformats.org/officeDocument/2006/relationships/hyperlink" Target="http://onlinelibrary.wiley.com/doi/10.1002/chem.201402187/pdf" TargetMode="External" /><Relationship Id="rId46" Type="http://schemas.openxmlformats.org/officeDocument/2006/relationships/hyperlink" Target="https://www.ncbi.nlm.nih.gov/pubmed/23924795" TargetMode="External" /><Relationship Id="rId47" Type="http://schemas.openxmlformats.org/officeDocument/2006/relationships/hyperlink" Target="http://www.plosone.org/article/info%3Adoi%2F10.1371%2Fjournal.pone.0072156" TargetMode="External" /><Relationship Id="rId48" Type="http://schemas.openxmlformats.org/officeDocument/2006/relationships/hyperlink" Target="http://www.ncbi.nlm.nih.gov/pubmed/24006371" TargetMode="External" /><Relationship Id="rId49" Type="http://schemas.openxmlformats.org/officeDocument/2006/relationships/hyperlink" Target="http://www.ncbi.nlm.nih.gov/pubmed/23658441" TargetMode="External" /><Relationship Id="rId50" Type="http://schemas.openxmlformats.org/officeDocument/2006/relationships/hyperlink" Target="http://www.ncbi.nlm.nih.gov/pubmed/23403107" TargetMode="External" /><Relationship Id="rId51" Type="http://schemas.openxmlformats.org/officeDocument/2006/relationships/hyperlink" Target="http://pubs.rsc.org/en/content/articlelanding/2013/cc/c3cc45006f#!divAbstract" TargetMode="External" /><Relationship Id="rId52" Type="http://schemas.openxmlformats.org/officeDocument/2006/relationships/hyperlink" Target="http://www.ncbi.nlm.nih.gov/pubmed/22341757" TargetMode="External" /><Relationship Id="rId53" Type="http://schemas.openxmlformats.org/officeDocument/2006/relationships/hyperlink" Target="http://www.ncbi.nlm.nih.gov/pubmed/22424753" TargetMode="External" /><Relationship Id="rId54" Type="http://schemas.openxmlformats.org/officeDocument/2006/relationships/hyperlink" Target="http://www.ncbi.nlm.nih.gov/pubmed/22412297" TargetMode="External" /><Relationship Id="rId55" Type="http://schemas.openxmlformats.org/officeDocument/2006/relationships/hyperlink" Target="http://www.iptonline.com/synopsis.asp?cat=3&amp;article=834" TargetMode="External" /><Relationship Id="rId56" Type="http://schemas.openxmlformats.org/officeDocument/2006/relationships/hyperlink" Target="http://www.ncbi.nlm.nih.gov/pubmed/22410484" TargetMode="External" /><Relationship Id="rId57" Type="http://schemas.openxmlformats.org/officeDocument/2006/relationships/hyperlink" Target="http://www.sciencedirect.com/science/article/pii/S0003269711006397" TargetMode="External" /><Relationship Id="rId58" Type="http://schemas.openxmlformats.org/officeDocument/2006/relationships/hyperlink" Target="http://peds.oxfordjournals.org/content/25/2/81.long" TargetMode="External" /><Relationship Id="rId59" Type="http://schemas.openxmlformats.org/officeDocument/2006/relationships/hyperlink" Target="http://www.sciencedirect.com/science/article/pii/S0264410X11018640" TargetMode="External" /><Relationship Id="rId60" Type="http://schemas.openxmlformats.org/officeDocument/2006/relationships/hyperlink" Target="https://www.ncbi.nlm.nih.gov/pubmed/22570492" TargetMode="External" /><Relationship Id="rId61" Type="http://schemas.openxmlformats.org/officeDocument/2006/relationships/hyperlink" Target="http://www.ncbi.nlm.nih.gov/pmc/articles/PMC3281650/" TargetMode="External" /><Relationship Id="rId62" Type="http://schemas.openxmlformats.org/officeDocument/2006/relationships/hyperlink" Target="http://www.plosone.org/article/info%3Adoi%2F10.1371%2Fjournal.pone.0024558" TargetMode="External" /><Relationship Id="rId63" Type="http://schemas.openxmlformats.org/officeDocument/2006/relationships/hyperlink" Target="http://www.ncbi.nlm.nih.gov/pmc/articles/PMC3195588/" TargetMode="External" /><Relationship Id="rId64" Type="http://schemas.openxmlformats.org/officeDocument/2006/relationships/hyperlink" Target="http://www.jimmunol.org/content/186/2/959.long" TargetMode="External" /><Relationship Id="rId65" Type="http://schemas.openxmlformats.org/officeDocument/2006/relationships/hyperlink" Target="https://www.ncbi.nlm.nih.gov/pubmed/21419750" TargetMode="External" /><Relationship Id="rId66" Type="http://schemas.openxmlformats.org/officeDocument/2006/relationships/hyperlink" Target="http://www.ncbi.nlm.nih.gov/pubmed/21789315" TargetMode="External" /><Relationship Id="rId67" Type="http://schemas.openxmlformats.org/officeDocument/2006/relationships/hyperlink" Target="http://bio.lonza.com/uploads/tx_mwaxmarketingmaterial/Lonza_WhitePapers_Improving_the_Developability_of_Biopharmaceuticals.pdf" TargetMode="External" /><Relationship Id="rId68" Type="http://schemas.openxmlformats.org/officeDocument/2006/relationships/hyperlink" Target="http://www.ncbi.nlm.nih.gov/pmc/articles/PMC3165405/" TargetMode="External" /><Relationship Id="rId69" Type="http://schemas.openxmlformats.org/officeDocument/2006/relationships/hyperlink" Target="http://link.springer.com/article/10.1007%2Fs00216-011-4907-5" TargetMode="External" /><Relationship Id="rId70" Type="http://schemas.openxmlformats.org/officeDocument/2006/relationships/hyperlink" Target="http://pubs.acs.org/doi/abs/10.1021/ac201110c" TargetMode="External" /><Relationship Id="rId71" Type="http://schemas.openxmlformats.org/officeDocument/2006/relationships/hyperlink" Target="http://www.jbc.org/content/286/18/15908.long" TargetMode="External" /><Relationship Id="rId72" Type="http://schemas.openxmlformats.org/officeDocument/2006/relationships/hyperlink" Target="http://www.sciencedirect.com/science/article/pii/S0925400510008269" TargetMode="External" /><Relationship Id="rId73" Type="http://schemas.openxmlformats.org/officeDocument/2006/relationships/hyperlink" Target="http://pubs.acs.org/doi/ipdf/10.1021/ac102781u" TargetMode="External" /><Relationship Id="rId74" Type="http://schemas.openxmlformats.org/officeDocument/2006/relationships/hyperlink" Target="http://peds.oxfordjournals.org/content/23/11/827.long" TargetMode="External" /><Relationship Id="rId75" Type="http://schemas.openxmlformats.org/officeDocument/2006/relationships/hyperlink" Target="http://www.jbc.org/content/285/42/32638.long" TargetMode="External" /><Relationship Id="rId76" Type="http://schemas.openxmlformats.org/officeDocument/2006/relationships/hyperlink" Target="http://www.ncbi.nlm.nih.gov/pmc/articles/PMC2868858/" TargetMode="External" /><Relationship Id="rId77" Type="http://schemas.openxmlformats.org/officeDocument/2006/relationships/hyperlink" Target="http://www.ncbi.nlm.nih.gov/pubmed/20556545" TargetMode="External" /><Relationship Id="rId78" Type="http://schemas.openxmlformats.org/officeDocument/2006/relationships/hyperlink" Target="http://pubs.rsc.org/en/content/articlelanding/2010/CC/b924766a#!divAbstract" TargetMode="External" /><Relationship Id="rId79" Type="http://schemas.openxmlformats.org/officeDocument/2006/relationships/hyperlink" Target="http://www.ncbi.nlm.nih.gov/pubmed/20041230" TargetMode="External" /><Relationship Id="rId80" Type="http://schemas.openxmlformats.org/officeDocument/2006/relationships/hyperlink" Target="http://www.sciencedirect.com/science/article/pii/S0003269709008148" TargetMode="External" /><Relationship Id="rId81" Type="http://schemas.openxmlformats.org/officeDocument/2006/relationships/hyperlink" Target="http://pubs.rsc.org/en/Content/ArticleLanding/2010/CC/c002652b#!divAbstract" TargetMode="External" /><Relationship Id="rId82" Type="http://schemas.openxmlformats.org/officeDocument/2006/relationships/hyperlink" Target="http://www.nature.com/nsmb/journal/v17/n1/full/nsmb.1727.html" TargetMode="External" /><Relationship Id="rId83" Type="http://schemas.openxmlformats.org/officeDocument/2006/relationships/hyperlink" Target="http://www.iptonline.com/synopsis.asp?cat=2&amp;article=576" TargetMode="External" /><Relationship Id="rId84" Type="http://schemas.openxmlformats.org/officeDocument/2006/relationships/hyperlink" Target="http://pubs.acs.org/doi/pdfplus/10.1021/bc9003519" TargetMode="External" /><Relationship Id="rId85" Type="http://schemas.openxmlformats.org/officeDocument/2006/relationships/hyperlink" Target="http://www.ncbi.nlm.nih.gov/pmc/articles/PMC2757963/" TargetMode="External" /><Relationship Id="rId86" Type="http://schemas.openxmlformats.org/officeDocument/2006/relationships/hyperlink" Target="http://www.sciencedirect.com/science/article/pii/S095656630900219X" TargetMode="External" /><Relationship Id="rId87" Type="http://schemas.openxmlformats.org/officeDocument/2006/relationships/hyperlink" Target="http://www.pnas.org/content/early/2009/03/06/0807506106.full.pdf+html" TargetMode="External" /><Relationship Id="rId88" Type="http://schemas.openxmlformats.org/officeDocument/2006/relationships/hyperlink" Target="http://www.ncbi.nlm.nih.gov/pubmed/19194112" TargetMode="External" /><Relationship Id="rId89" Type="http://schemas.openxmlformats.org/officeDocument/2006/relationships/hyperlink" Target="http://www.ncbi.nlm.nih.gov/pubmed/18563922" TargetMode="External" /><Relationship Id="rId90" Type="http://schemas.openxmlformats.org/officeDocument/2006/relationships/hyperlink" Target="http://www.ncbi.nlm.nih.gov/pmc/articles/PMC2659651/" TargetMode="External" /><Relationship Id="rId91" Type="http://schemas.openxmlformats.org/officeDocument/2006/relationships/hyperlink" Target="http://www.sciencedirect.com/science/article/pii/S0039914008001872" TargetMode="External" /><Relationship Id="rId92" Type="http://schemas.openxmlformats.org/officeDocument/2006/relationships/hyperlink" Target="http://www.ncbi.nlm.nih.gov/pubmed/17705448" TargetMode="External" /><Relationship Id="rId93" Type="http://schemas.openxmlformats.org/officeDocument/2006/relationships/hyperlink" Target="http://www.ncbi.nlm.nih.gov/pubmed/17561064" TargetMode="External" /><Relationship Id="rId94" Type="http://schemas.openxmlformats.org/officeDocument/2006/relationships/hyperlink" Target="http://scitation.aip.org/content/aip/journal/rsi/78/8/10.1063/1.2777391" TargetMode="External" /><Relationship Id="rId95" Type="http://schemas.openxmlformats.org/officeDocument/2006/relationships/hyperlink" Target="http://www.sciencedirect.com/science/article/pii/S0925400506005053" TargetMode="External" /><Relationship Id="rId96" Type="http://schemas.openxmlformats.org/officeDocument/2006/relationships/hyperlink" Target="http://www.sciencedirect.com/science/article/pii/S0925400506005065" TargetMode="External" /><Relationship Id="rId97" Type="http://schemas.openxmlformats.org/officeDocument/2006/relationships/hyperlink" Target="http://www.sciencedirect.com/science/article/pii/S0956566305003787" TargetMode="External" /><Relationship Id="rId98" Type="http://schemas.openxmlformats.org/officeDocument/2006/relationships/hyperlink" Target="http://www.sciencedirect.com/science/article/pii/S0960894X05004853" TargetMode="External" /><Relationship Id="rId99" Type="http://schemas.openxmlformats.org/officeDocument/2006/relationships/hyperlink" Target="http://www.sciencedirect.com/science/article/pii/S0956566304004622" TargetMode="External" /><Relationship Id="rId100" Type="http://schemas.openxmlformats.org/officeDocument/2006/relationships/hyperlink" Target="http://www.sciencedirect.com/science/article/pii/S0003269705001740" TargetMode="External" /><Relationship Id="rId101" Type="http://schemas.openxmlformats.org/officeDocument/2006/relationships/hyperlink" Target="http://www.ncbi.nlm.nih.gov/pubmed/16186141" TargetMode="External" /><Relationship Id="rId102" Type="http://schemas.openxmlformats.org/officeDocument/2006/relationships/hyperlink" Target="http://www.sciencedirect.com/science/article/pii/S0003267004017118" TargetMode="External" /><Relationship Id="rId103" Type="http://schemas.openxmlformats.org/officeDocument/2006/relationships/hyperlink" Target="https://mct.aacrjournals.org/content/19/7/1474" TargetMode="External" /><Relationship Id="rId104" Type="http://schemas.openxmlformats.org/officeDocument/2006/relationships/hyperlink" Target="https://doi.org/10.1016/j.carres.2020.108093" TargetMode="External" /><Relationship Id="rId105" Type="http://schemas.openxmlformats.org/officeDocument/2006/relationships/hyperlink" Target="https://doi.org/10.1016/j.talanta.2020.121588" TargetMode="External" /><Relationship Id="rId106" Type="http://schemas.openxmlformats.org/officeDocument/2006/relationships/hyperlink" Target="https://doi.org/10.1016/j.snb.2020.128823" TargetMode="External" /><Relationship Id="rId107" Type="http://schemas.openxmlformats.org/officeDocument/2006/relationships/hyperlink" Target="https://www.nature.com/articles/s41467-020-20251-8" TargetMode="External" /><Relationship Id="rId108" Type="http://schemas.openxmlformats.org/officeDocument/2006/relationships/hyperlink" Target="https://issuu.com/mark123/docs/2020-ibi_winter-web_compressed/38" TargetMode="External" /><Relationship Id="rId109" Type="http://schemas.openxmlformats.org/officeDocument/2006/relationships/hyperlink" Target="https://doi.org/10.1371/journal.pone.0249967" TargetMode="External" /><Relationship Id="rId110" Type="http://schemas.openxmlformats.org/officeDocument/2006/relationships/hyperlink" Target="https://doi.org/10.3389/fphar.2019.01490" TargetMode="External" /><Relationship Id="rId111" Type="http://schemas.openxmlformats.org/officeDocument/2006/relationships/hyperlink" Target="https://doi.org/10.1371/journal.pone.0050026" TargetMode="External" /><Relationship Id="rId112" Type="http://schemas.openxmlformats.org/officeDocument/2006/relationships/hyperlink" Target="https://www.nature.com/articles/s41467-021-23254-1" TargetMode="External" /><Relationship Id="rId113"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A2F37-D7D4-1C48-8700-496991EDC903}">
  <sheetPr>
    <pageSetUpPr fitToPage="1"/>
  </sheetPr>
  <dimension ref="B1:F143"/>
  <sheetViews>
    <sheetView showGridLines="0" tabSelected="1" zoomScale="140" zoomScaleNormal="140" workbookViewId="0" topLeftCell="A1">
      <pane ySplit="2" topLeftCell="A3" activePane="bottomLeft" state="frozen"/>
      <selection pane="bottomLeft" activeCell="C16" sqref="C16"/>
    </sheetView>
  </sheetViews>
  <sheetFormatPr defaultColWidth="11.421875" defaultRowHeight="19.5" customHeight="1"/>
  <cols>
    <col min="1" max="1" width="3.140625" style="10" customWidth="1"/>
    <col min="2" max="2" width="10.8515625" style="15" customWidth="1"/>
    <col min="3" max="3" width="156.7109375" style="10" bestFit="1" customWidth="1"/>
    <col min="4" max="4" width="75.8515625" style="10" customWidth="1"/>
    <col min="5" max="5" width="66.8515625" style="10" bestFit="1" customWidth="1"/>
    <col min="6" max="6" width="10.8515625" style="15" customWidth="1"/>
    <col min="7" max="16384" width="10.8515625" style="10" customWidth="1"/>
  </cols>
  <sheetData>
    <row r="1" spans="2:6" ht="9" customHeight="1">
      <c r="B1" s="1"/>
      <c r="F1" s="1"/>
    </row>
    <row r="2" spans="2:6" ht="20" customHeight="1">
      <c r="B2" s="4" t="s">
        <v>0</v>
      </c>
      <c r="C2" s="2" t="s">
        <v>376</v>
      </c>
      <c r="D2" s="3" t="s">
        <v>1</v>
      </c>
      <c r="E2" s="3" t="s">
        <v>2</v>
      </c>
      <c r="F2" s="5" t="s">
        <v>383</v>
      </c>
    </row>
    <row r="3" spans="2:6" ht="20" customHeight="1">
      <c r="B3" s="6">
        <f aca="true" t="shared" si="0" ref="B3:B35">B4+1</f>
        <v>141</v>
      </c>
      <c r="C3" s="21" t="s">
        <v>393</v>
      </c>
      <c r="D3" s="19" t="s">
        <v>394</v>
      </c>
      <c r="E3" s="20" t="s">
        <v>395</v>
      </c>
      <c r="F3" s="9">
        <v>2021</v>
      </c>
    </row>
    <row r="4" spans="2:6" ht="20" customHeight="1">
      <c r="B4" s="6">
        <f t="shared" si="0"/>
        <v>140</v>
      </c>
      <c r="C4" s="21" t="s">
        <v>384</v>
      </c>
      <c r="D4" s="19" t="s">
        <v>385</v>
      </c>
      <c r="E4" s="20" t="s">
        <v>386</v>
      </c>
      <c r="F4" s="9">
        <v>2021</v>
      </c>
    </row>
    <row r="5" spans="2:6" ht="20" customHeight="1">
      <c r="B5" s="6">
        <f t="shared" si="0"/>
        <v>139</v>
      </c>
      <c r="C5" s="16" t="s">
        <v>377</v>
      </c>
      <c r="D5" s="19" t="s">
        <v>378</v>
      </c>
      <c r="E5" s="20" t="s">
        <v>379</v>
      </c>
      <c r="F5" s="9">
        <v>2021</v>
      </c>
    </row>
    <row r="6" spans="2:6" ht="20" customHeight="1">
      <c r="B6" s="6">
        <f t="shared" si="0"/>
        <v>138</v>
      </c>
      <c r="C6" s="16" t="s">
        <v>381</v>
      </c>
      <c r="D6" s="19" t="s">
        <v>382</v>
      </c>
      <c r="E6" s="20" t="s">
        <v>380</v>
      </c>
      <c r="F6" s="9">
        <v>2020</v>
      </c>
    </row>
    <row r="7" spans="2:6" ht="20" customHeight="1">
      <c r="B7" s="6">
        <f t="shared" si="0"/>
        <v>137</v>
      </c>
      <c r="C7" s="16" t="s">
        <v>364</v>
      </c>
      <c r="D7" s="7" t="s">
        <v>368</v>
      </c>
      <c r="E7" s="8" t="s">
        <v>369</v>
      </c>
      <c r="F7" s="9">
        <v>2020</v>
      </c>
    </row>
    <row r="8" spans="2:6" ht="20" customHeight="1">
      <c r="B8" s="6">
        <f t="shared" si="0"/>
        <v>136</v>
      </c>
      <c r="C8" s="16" t="s">
        <v>365</v>
      </c>
      <c r="D8" s="7" t="s">
        <v>370</v>
      </c>
      <c r="E8" s="8" t="s">
        <v>371</v>
      </c>
      <c r="F8" s="9">
        <v>2020</v>
      </c>
    </row>
    <row r="9" spans="2:6" ht="20" customHeight="1">
      <c r="B9" s="6">
        <f t="shared" si="0"/>
        <v>135</v>
      </c>
      <c r="C9" s="16" t="s">
        <v>366</v>
      </c>
      <c r="D9" s="7" t="s">
        <v>372</v>
      </c>
      <c r="E9" s="8" t="s">
        <v>373</v>
      </c>
      <c r="F9" s="9">
        <v>2020</v>
      </c>
    </row>
    <row r="10" spans="2:6" ht="20" customHeight="1">
      <c r="B10" s="6">
        <f t="shared" si="0"/>
        <v>134</v>
      </c>
      <c r="C10" s="16" t="s">
        <v>367</v>
      </c>
      <c r="D10" s="7" t="s">
        <v>374</v>
      </c>
      <c r="E10" s="8" t="s">
        <v>375</v>
      </c>
      <c r="F10" s="9">
        <v>2020</v>
      </c>
    </row>
    <row r="11" spans="2:6" ht="20" customHeight="1">
      <c r="B11" s="6">
        <f t="shared" si="0"/>
        <v>133</v>
      </c>
      <c r="C11" s="17" t="str">
        <f>HYPERLINK("https://advances.sciencemag.org/content/6/11/eaax6999","The mechanism of Hsp90-induced oligomerizaton of Tau")</f>
        <v>The mechanism of Hsp90-induced oligomerizaton of Tau</v>
      </c>
      <c r="D11" s="7" t="s">
        <v>3</v>
      </c>
      <c r="E11" s="8" t="s">
        <v>4</v>
      </c>
      <c r="F11" s="9">
        <v>2020</v>
      </c>
    </row>
    <row r="12" spans="2:6" ht="20" customHeight="1">
      <c r="B12" s="6">
        <f t="shared" si="0"/>
        <v>132</v>
      </c>
      <c r="C12" s="17" t="s">
        <v>389</v>
      </c>
      <c r="D12" s="19" t="s">
        <v>388</v>
      </c>
      <c r="E12" s="20" t="s">
        <v>387</v>
      </c>
      <c r="F12" s="9">
        <v>2019</v>
      </c>
    </row>
    <row r="13" spans="2:6" ht="20" customHeight="1">
      <c r="B13" s="6">
        <f t="shared" si="0"/>
        <v>131</v>
      </c>
      <c r="C13" s="17" t="str">
        <f>HYPERLINK("https://academic.oup.com/ecco-jcc/advance-article/doi/10.1093/ecco-jcc/jjz170/5601212#198332991","The TLR9 Agonist Cobitolimod Induces IL10-Producing Wound Healing Macrophages and Regulatory T Cells in Ulcerative Colitis")</f>
        <v>The TLR9 Agonist Cobitolimod Induces IL10-Producing Wound Healing Macrophages and Regulatory T Cells in Ulcerative Colitis</v>
      </c>
      <c r="D13" s="7" t="s">
        <v>5</v>
      </c>
      <c r="E13" s="8" t="s">
        <v>6</v>
      </c>
      <c r="F13" s="9">
        <v>2019</v>
      </c>
    </row>
    <row r="14" spans="2:6" ht="20" customHeight="1">
      <c r="B14" s="6">
        <f t="shared" si="0"/>
        <v>130</v>
      </c>
      <c r="C14" s="17" t="str">
        <f>HYPERLINK("https://onlinelibrary.wiley.com/doi/epdf/10.1002/mbo3.993","Recombinant spider silk coatings functionalized with enzymes targeting bacteria and biofilms")</f>
        <v>Recombinant spider silk coatings functionalized with enzymes targeting bacteria and biofilms</v>
      </c>
      <c r="D14" s="7" t="s">
        <v>7</v>
      </c>
      <c r="E14" s="8" t="s">
        <v>8</v>
      </c>
      <c r="F14" s="9">
        <v>2019</v>
      </c>
    </row>
    <row r="15" spans="2:6" ht="20" customHeight="1">
      <c r="B15" s="6">
        <f t="shared" si="0"/>
        <v>129</v>
      </c>
      <c r="C15" s="17" t="str">
        <f>HYPERLINK("https://pubs.acs.org/doi/abs/10.1021/acs.langmuir.9b02119","Electro-Responsive Surface Composition and Kinetics of an Ionic Liquid in a Polar Oil")</f>
        <v>Electro-Responsive Surface Composition and Kinetics of an Ionic Liquid in a Polar Oil</v>
      </c>
      <c r="D15" s="7" t="s">
        <v>9</v>
      </c>
      <c r="E15" s="8" t="s">
        <v>10</v>
      </c>
      <c r="F15" s="9">
        <v>2019</v>
      </c>
    </row>
    <row r="16" spans="2:6" ht="20" customHeight="1">
      <c r="B16" s="6">
        <f t="shared" si="0"/>
        <v>128</v>
      </c>
      <c r="C16" s="17" t="str">
        <f>HYPERLINK("https://www.tandfonline.com/doi/abs/10.1080/19420862.2018.1524664?scroll=top&amp;needAccess=true&amp;journalCode=kmab20","Monovalent TNF receptor 1-selective antibody with improved affinity and neutralizing activity")</f>
        <v>Monovalent TNF receptor 1-selective antibody with improved affinity and neutralizing activity</v>
      </c>
      <c r="D16" s="7" t="s">
        <v>11</v>
      </c>
      <c r="E16" s="8" t="s">
        <v>12</v>
      </c>
      <c r="F16" s="9">
        <v>2019</v>
      </c>
    </row>
    <row r="17" spans="2:6" ht="20" customHeight="1">
      <c r="B17" s="6">
        <f t="shared" si="0"/>
        <v>127</v>
      </c>
      <c r="C17" s="17" t="str">
        <f>HYPERLINK("https://www.ncbi.nlm.nih.gov/pubmed/31875551","Dectin-1 Binding to Annexins on Apoptotic Cells Induces Peripheral Immune Tolerance via NADPH Oxidase-2")</f>
        <v>Dectin-1 Binding to Annexins on Apoptotic Cells Induces Peripheral Immune Tolerance via NADPH Oxidase-2</v>
      </c>
      <c r="D17" s="19" t="s">
        <v>13</v>
      </c>
      <c r="E17" s="20" t="s">
        <v>14</v>
      </c>
      <c r="F17" s="9">
        <v>2019</v>
      </c>
    </row>
    <row r="18" spans="2:6" ht="20" customHeight="1">
      <c r="B18" s="6">
        <f t="shared" si="0"/>
        <v>126</v>
      </c>
      <c r="C18" s="17" t="str">
        <f>HYPERLINK("https://www.mdpi.com/1422-0067/20/23/6037/pdf","Phenotypic Screen with the Human Secretome Identifies FGF16 as Inducing Proliferation of iPSC-Derived Cardiac Progenitor Cells")</f>
        <v>Phenotypic Screen with the Human Secretome Identifies FGF16 as Inducing Proliferation of iPSC-Derived Cardiac Progenitor Cells</v>
      </c>
      <c r="D18" s="7" t="s">
        <v>15</v>
      </c>
      <c r="E18" s="8" t="s">
        <v>16</v>
      </c>
      <c r="F18" s="9">
        <v>2019</v>
      </c>
    </row>
    <row r="19" spans="2:6" ht="20" customHeight="1">
      <c r="B19" s="6">
        <f t="shared" si="0"/>
        <v>125</v>
      </c>
      <c r="C19" s="17" t="str">
        <f>HYPERLINK("https://www.nature.com/articles/s41598-019-47750-z","Rapid affinity chromatographic isolation method for LDL in human plasma by immobilized chondroitin-6-sulfate and anti-apoB-100 antibody monolithic disks in tandem")</f>
        <v>Rapid affinity chromatographic isolation method for LDL in human plasma by immobilized chondroitin-6-sulfate and anti-apoB-100 antibody monolithic disks in tandem</v>
      </c>
      <c r="D19" s="7" t="s">
        <v>17</v>
      </c>
      <c r="E19" s="8" t="s">
        <v>18</v>
      </c>
      <c r="F19" s="9">
        <v>2019</v>
      </c>
    </row>
    <row r="20" spans="2:6" ht="20" customHeight="1">
      <c r="B20" s="6">
        <f t="shared" si="0"/>
        <v>124</v>
      </c>
      <c r="C20" s="17" t="str">
        <f>HYPERLINK("https://www.nature.com/articles/s41467-019-08790-1","Defining the structural basis for human alloantibody binding to human leukocyte antigen allele HLA-A*11:01")</f>
        <v>Defining the structural basis for human alloantibody binding to human leukocyte antigen allele HLA-A*11:01</v>
      </c>
      <c r="D20" s="7" t="s">
        <v>19</v>
      </c>
      <c r="E20" s="8" t="s">
        <v>20</v>
      </c>
      <c r="F20" s="9">
        <v>2019</v>
      </c>
    </row>
    <row r="21" spans="2:6" ht="20" customHeight="1">
      <c r="B21" s="6">
        <f t="shared" si="0"/>
        <v>123</v>
      </c>
      <c r="C21" s="17" t="str">
        <f>HYPERLINK("https://www.tandfonline.com/eprint/hwi3ZAiXkHw6YJRmXgeQ/full?target=10.1080%2F19420862.2019.1596512&amp;","Improved monovalent TNF receptor 1-selective inhibitor with novel heterodimerizing Fc")</f>
        <v>Improved monovalent TNF receptor 1-selective inhibitor with novel heterodimerizing Fc</v>
      </c>
      <c r="D21" s="7" t="s">
        <v>11</v>
      </c>
      <c r="E21" s="8" t="s">
        <v>21</v>
      </c>
      <c r="F21" s="9">
        <v>2019</v>
      </c>
    </row>
    <row r="22" spans="2:6" ht="20" customHeight="1">
      <c r="B22" s="6">
        <f t="shared" si="0"/>
        <v>122</v>
      </c>
      <c r="C22" s="17" t="str">
        <f>HYPERLINK("https://www.nature.com/articles/s41467-018-08172-z","Anti-LRP5/6 VHHs promote differentiation of Wnt-hypersensitive intestinal stem cells")</f>
        <v>Anti-LRP5/6 VHHs promote differentiation of Wnt-hypersensitive intestinal stem cells</v>
      </c>
      <c r="D22" s="7" t="s">
        <v>22</v>
      </c>
      <c r="E22" s="8" t="s">
        <v>23</v>
      </c>
      <c r="F22" s="9">
        <v>2019</v>
      </c>
    </row>
    <row r="23" spans="2:6" ht="20" customHeight="1">
      <c r="B23" s="6">
        <f t="shared" si="0"/>
        <v>121</v>
      </c>
      <c r="C23" s="17" t="str">
        <f>HYPERLINK("https://www.sciencedirect.com/science/article/pii/S0925400517308961","Electrochemically synthesized molecularly imprinted polythiophene nanostructures as recognition elements for an aspirin-chemosensor")</f>
        <v>Electrochemically synthesized molecularly imprinted polythiophene nanostructures as recognition elements for an aspirin-chemosensor</v>
      </c>
      <c r="D23" s="7" t="s">
        <v>24</v>
      </c>
      <c r="E23" s="8" t="s">
        <v>25</v>
      </c>
      <c r="F23" s="9">
        <v>2017</v>
      </c>
    </row>
    <row r="24" spans="2:6" ht="20" customHeight="1">
      <c r="B24" s="6">
        <f t="shared" si="0"/>
        <v>120</v>
      </c>
      <c r="C24" s="17" t="str">
        <f>HYPERLINK("https://www.academia.edu/27235621/Selection_of_a_monoclonal_antibody_by_ELISA_immunoblotting_and_Quartz_Crystal_Microbalance_technology_for_immunohistochemical_detection_of_Mycoplasma_mycoides_subsp._mycoides","Selection of a monoclonal antibody by ELISA, immunoblotting and Quartz Crystal Microbalance technology for immunohistochemical detection of Mycoplasma mycoides subsp. mycoide")</f>
        <v>Selection of a monoclonal antibody by ELISA, immunoblotting and Quartz Crystal Microbalance technology for immunohistochemical detection of Mycoplasma mycoides subsp. mycoide</v>
      </c>
      <c r="D24" s="7" t="s">
        <v>26</v>
      </c>
      <c r="E24" s="8" t="s">
        <v>27</v>
      </c>
      <c r="F24" s="9">
        <v>2016</v>
      </c>
    </row>
    <row r="25" spans="2:6" ht="20" customHeight="1">
      <c r="B25" s="6">
        <f t="shared" si="0"/>
        <v>119</v>
      </c>
      <c r="C25" s="17" t="str">
        <f>HYPERLINK("https://www.tandfonline.com/doi/abs/10.1080/19420862.2018.1524664?scroll=top&amp;needAccess=true&amp;journalCode=kmab20","Monovalent TNF receptor 1-selective antibody with improved affinity and neutralizing activity")</f>
        <v>Monovalent TNF receptor 1-selective antibody with improved affinity and neutralizing activity</v>
      </c>
      <c r="D25" s="7" t="s">
        <v>11</v>
      </c>
      <c r="E25" s="8" t="s">
        <v>12</v>
      </c>
      <c r="F25" s="9">
        <v>2019</v>
      </c>
    </row>
    <row r="26" spans="2:6" ht="20" customHeight="1">
      <c r="B26" s="6">
        <f t="shared" si="0"/>
        <v>118</v>
      </c>
      <c r="C26" s="17" t="str">
        <f>HYPERLINK("https://www.ncbi.nlm.nih.gov/pubmed/30516449","Generation by phage display and characterization of drug-target complex-specific antibodies for pharmacokinetic analysis of biotherapeutics")</f>
        <v>Generation by phage display and characterization of drug-target complex-specific antibodies for pharmacokinetic analysis of biotherapeutics</v>
      </c>
      <c r="D26" s="7" t="s">
        <v>28</v>
      </c>
      <c r="E26" s="8" t="s">
        <v>29</v>
      </c>
      <c r="F26" s="9">
        <v>2018</v>
      </c>
    </row>
    <row r="27" spans="2:6" ht="20" customHeight="1">
      <c r="B27" s="6">
        <f t="shared" si="0"/>
        <v>117</v>
      </c>
      <c r="C27" s="17" t="str">
        <f>HYPERLINK("https://www.mdpi.com/2073-4360/10/11/1275","Fabrication of Carbohydrate Chips Based on Polydopamine for Real-Time Determination of Carbohydrate–Lectin Interactions by QCM Biosensor")</f>
        <v>Fabrication of Carbohydrate Chips Based on Polydopamine for Real-Time Determination of Carbohydrate–Lectin Interactions by QCM Biosensor</v>
      </c>
      <c r="D27" s="7" t="s">
        <v>30</v>
      </c>
      <c r="E27" s="8" t="s">
        <v>31</v>
      </c>
      <c r="F27" s="9">
        <v>2018</v>
      </c>
    </row>
    <row r="28" spans="2:6" ht="20" customHeight="1">
      <c r="B28" s="6">
        <f t="shared" si="0"/>
        <v>116</v>
      </c>
      <c r="C28" s="17" t="str">
        <f>HYPERLINK("https://www.nature.com/articles/s41598-018-34383-x.pdf","Differential recognition of Haemophilus influenzae whole bacterial cells and isolated lipooligosaccharides by galactosespecific lectins")</f>
        <v>Differential recognition of Haemophilus influenzae whole bacterial cells and isolated lipooligosaccharides by galactosespecific lectins</v>
      </c>
      <c r="D28" s="7" t="s">
        <v>32</v>
      </c>
      <c r="E28" s="8" t="s">
        <v>33</v>
      </c>
      <c r="F28" s="9">
        <v>2018</v>
      </c>
    </row>
    <row r="29" spans="2:6" ht="20" customHeight="1">
      <c r="B29" s="6">
        <f t="shared" si="0"/>
        <v>115</v>
      </c>
      <c r="C29" s="17" t="str">
        <f>HYPERLINK("http://jes.ecsdl.org/content/165/14/B669.abstract","Selective Sensing of the Biotinyl Moiety Using Molecularly Imprinted Polyaniline Nanowires")</f>
        <v>Selective Sensing of the Biotinyl Moiety Using Molecularly Imprinted Polyaniline Nanowires</v>
      </c>
      <c r="D29" s="7" t="s">
        <v>34</v>
      </c>
      <c r="E29" s="8" t="s">
        <v>35</v>
      </c>
      <c r="F29" s="9">
        <v>2018</v>
      </c>
    </row>
    <row r="30" spans="2:6" ht="20" customHeight="1">
      <c r="B30" s="6">
        <f t="shared" si="0"/>
        <v>114</v>
      </c>
      <c r="C30" s="17" t="str">
        <f>HYPERLINK("https://www.ncbi.nlm.nih.gov/pubmed/30298117","A Single-Chain-Based Hexavalent CD27 Agonist Enhances T Cell Activation and Induces Anti-Tumor Immunity")</f>
        <v>A Single-Chain-Based Hexavalent CD27 Agonist Enhances T Cell Activation and Induces Anti-Tumor Immunity</v>
      </c>
      <c r="D30" s="7" t="s">
        <v>36</v>
      </c>
      <c r="E30" s="8" t="s">
        <v>37</v>
      </c>
      <c r="F30" s="9">
        <v>2019</v>
      </c>
    </row>
    <row r="31" spans="2:6" ht="20" customHeight="1">
      <c r="B31" s="6">
        <f t="shared" si="0"/>
        <v>113</v>
      </c>
      <c r="C31" s="17" t="str">
        <f>HYPERLINK("http://dl.uctm.edu/journal/node/j2018-5/1_18-43_p_791-800.pdf","Effects of the flow type on the immobilization of horseradish peroxidase on polymers")</f>
        <v>Effects of the flow type on the immobilization of horseradish peroxidase on polymers</v>
      </c>
      <c r="D31" s="7" t="s">
        <v>38</v>
      </c>
      <c r="E31" s="8" t="s">
        <v>39</v>
      </c>
      <c r="F31" s="9">
        <v>2018</v>
      </c>
    </row>
    <row r="32" spans="2:6" ht="20" customHeight="1">
      <c r="B32" s="6">
        <f t="shared" si="0"/>
        <v>112</v>
      </c>
      <c r="C32" s="17" t="str">
        <f>HYPERLINK("https://www.ncbi.nlm.nih.gov/pubmed/29714011","Label-Free Cell-Based Assay for Characterization of Biomolecules and Receptors")</f>
        <v>Label-Free Cell-Based Assay for Characterization of Biomolecules and Receptors</v>
      </c>
      <c r="D32" s="7" t="s">
        <v>40</v>
      </c>
      <c r="E32" s="8" t="s">
        <v>41</v>
      </c>
      <c r="F32" s="9">
        <v>2018</v>
      </c>
    </row>
    <row r="33" spans="2:6" ht="20" customHeight="1">
      <c r="B33" s="6">
        <f t="shared" si="0"/>
        <v>111</v>
      </c>
      <c r="C33" s="17" t="str">
        <f>HYPERLINK("https://www.sciencedirect.com/science/article/pii/S0076687917301684?via%3Dihub","Bacterial Surface Glycans: Microarray and QCM Strategies for Glycophenotyping and Exploration of Recognition by Host Receptors.")</f>
        <v>Bacterial Surface Glycans: Microarray and QCM Strategies for Glycophenotyping and Exploration of Recognition by Host Receptors.</v>
      </c>
      <c r="D33" s="7" t="s">
        <v>42</v>
      </c>
      <c r="E33" s="8" t="s">
        <v>43</v>
      </c>
      <c r="F33" s="9">
        <v>2018</v>
      </c>
    </row>
    <row r="34" spans="2:6" ht="20" customHeight="1">
      <c r="B34" s="6">
        <f t="shared" si="0"/>
        <v>110</v>
      </c>
      <c r="C34" s="17" t="str">
        <f>HYPERLINK("https://www.scientistlive.com/content/target-testing-assays","Off-target testing assays")</f>
        <v>Off-target testing assays</v>
      </c>
      <c r="D34" s="7" t="s">
        <v>44</v>
      </c>
      <c r="E34" s="8" t="s">
        <v>45</v>
      </c>
      <c r="F34" s="9">
        <v>2018</v>
      </c>
    </row>
    <row r="35" spans="2:6" ht="20" customHeight="1">
      <c r="B35" s="6">
        <f t="shared" si="0"/>
        <v>109</v>
      </c>
      <c r="C35" s="17" t="str">
        <f>HYPERLINK("http://clincancerres.aacrjournals.org/content/22/6/1403.long","Fluorescent Image–Guided Surgery with an Anti-Prostate Stem Cell Antigen (PSCA) Diabody Enables Targeted Resection of Mouse Prostate Cancer Xenografts in Real Time")</f>
        <v>Fluorescent Image–Guided Surgery with an Anti-Prostate Stem Cell Antigen (PSCA) Diabody Enables Targeted Resection of Mouse Prostate Cancer Xenografts in Real Time</v>
      </c>
      <c r="D35" s="7" t="s">
        <v>46</v>
      </c>
      <c r="E35" s="8" t="s">
        <v>47</v>
      </c>
      <c r="F35" s="9">
        <v>2016</v>
      </c>
    </row>
    <row r="36" spans="2:6" ht="20" customHeight="1">
      <c r="B36" s="6">
        <f aca="true" t="shared" si="1" ref="B36:B67">B37+1</f>
        <v>108</v>
      </c>
      <c r="C36" s="17" t="str">
        <f>HYPERLINK("https://pubs.acs.org/doi/abs/10.1021/acs.analchem.8b00504","Reliable Strategy for Analysis of Complex Biosensor Data")</f>
        <v>Reliable Strategy for Analysis of Complex Biosensor Data</v>
      </c>
      <c r="D36" s="7" t="s">
        <v>48</v>
      </c>
      <c r="E36" s="8" t="s">
        <v>49</v>
      </c>
      <c r="F36" s="9">
        <v>2018</v>
      </c>
    </row>
    <row r="37" spans="2:6" ht="20" customHeight="1">
      <c r="B37" s="6">
        <f t="shared" si="1"/>
        <v>107</v>
      </c>
      <c r="C37" s="17" t="str">
        <f>HYPERLINK("http://pubs.rsc.org/en/content/articlelanding/2018/nr/c7nr07887k#!divAbstract","Label-free in-flow detection of receptor recognition motifs on the biomolecular corona of nanoparticles")</f>
        <v>Label-free in-flow detection of receptor recognition motifs on the biomolecular corona of nanoparticles</v>
      </c>
      <c r="D37" s="7" t="s">
        <v>50</v>
      </c>
      <c r="E37" s="8" t="s">
        <v>51</v>
      </c>
      <c r="F37" s="9">
        <v>2018</v>
      </c>
    </row>
    <row r="38" spans="2:6" ht="20" customHeight="1">
      <c r="B38" s="6">
        <f t="shared" si="1"/>
        <v>106</v>
      </c>
      <c r="C38" s="17" t="str">
        <f>HYPERLINK("https://doi.org/10.1080/2162402X.2017.1408749","Virus-like particle display of HER2 induces potent anti-cancer responses")</f>
        <v>Virus-like particle display of HER2 induces potent anti-cancer responses</v>
      </c>
      <c r="D38" s="7" t="s">
        <v>52</v>
      </c>
      <c r="E38" s="8" t="s">
        <v>53</v>
      </c>
      <c r="F38" s="9">
        <v>2018</v>
      </c>
    </row>
    <row r="39" spans="2:6" ht="20" customHeight="1">
      <c r="B39" s="6">
        <f t="shared" si="1"/>
        <v>105</v>
      </c>
      <c r="C39" s="17" t="s">
        <v>54</v>
      </c>
      <c r="D39" s="7" t="s">
        <v>55</v>
      </c>
      <c r="E39" s="8" t="s">
        <v>56</v>
      </c>
      <c r="F39" s="9">
        <v>2017</v>
      </c>
    </row>
    <row r="40" spans="2:6" ht="20" customHeight="1">
      <c r="B40" s="6">
        <f t="shared" si="1"/>
        <v>104</v>
      </c>
      <c r="C40" s="17" t="s">
        <v>57</v>
      </c>
      <c r="D40" s="7" t="s">
        <v>58</v>
      </c>
      <c r="E40" s="8" t="s">
        <v>59</v>
      </c>
      <c r="F40" s="9">
        <v>2017</v>
      </c>
    </row>
    <row r="41" spans="2:6" ht="20" customHeight="1">
      <c r="B41" s="6">
        <f t="shared" si="1"/>
        <v>103</v>
      </c>
      <c r="C41" s="17" t="s">
        <v>60</v>
      </c>
      <c r="D41" s="7" t="s">
        <v>61</v>
      </c>
      <c r="E41" s="8" t="s">
        <v>62</v>
      </c>
      <c r="F41" s="9">
        <v>2017</v>
      </c>
    </row>
    <row r="42" spans="2:6" ht="20" customHeight="1">
      <c r="B42" s="6">
        <f t="shared" si="1"/>
        <v>102</v>
      </c>
      <c r="C42" s="17" t="s">
        <v>63</v>
      </c>
      <c r="D42" s="7" t="s">
        <v>64</v>
      </c>
      <c r="E42" s="8" t="s">
        <v>65</v>
      </c>
      <c r="F42" s="9">
        <v>2017</v>
      </c>
    </row>
    <row r="43" spans="2:6" ht="20" customHeight="1">
      <c r="B43" s="6">
        <f t="shared" si="1"/>
        <v>101</v>
      </c>
      <c r="C43" s="17" t="s">
        <v>66</v>
      </c>
      <c r="D43" s="7" t="s">
        <v>67</v>
      </c>
      <c r="E43" s="8" t="s">
        <v>68</v>
      </c>
      <c r="F43" s="9">
        <v>2017</v>
      </c>
    </row>
    <row r="44" spans="2:6" ht="20" customHeight="1">
      <c r="B44" s="6">
        <f t="shared" si="1"/>
        <v>100</v>
      </c>
      <c r="C44" s="17" t="s">
        <v>69</v>
      </c>
      <c r="D44" s="7" t="s">
        <v>70</v>
      </c>
      <c r="E44" s="8" t="s">
        <v>71</v>
      </c>
      <c r="F44" s="9">
        <v>2017</v>
      </c>
    </row>
    <row r="45" spans="2:6" ht="20" customHeight="1">
      <c r="B45" s="6">
        <f t="shared" si="1"/>
        <v>99</v>
      </c>
      <c r="C45" s="17" t="s">
        <v>72</v>
      </c>
      <c r="D45" s="7" t="s">
        <v>73</v>
      </c>
      <c r="E45" s="8" t="s">
        <v>74</v>
      </c>
      <c r="F45" s="9">
        <v>2017</v>
      </c>
    </row>
    <row r="46" spans="2:6" ht="20" customHeight="1">
      <c r="B46" s="6">
        <f t="shared" si="1"/>
        <v>98</v>
      </c>
      <c r="C46" s="17" t="s">
        <v>75</v>
      </c>
      <c r="D46" s="7" t="s">
        <v>76</v>
      </c>
      <c r="E46" s="8" t="s">
        <v>77</v>
      </c>
      <c r="F46" s="9">
        <v>2017</v>
      </c>
    </row>
    <row r="47" spans="2:6" ht="20" customHeight="1">
      <c r="B47" s="6">
        <f t="shared" si="1"/>
        <v>97</v>
      </c>
      <c r="C47" s="17" t="s">
        <v>78</v>
      </c>
      <c r="D47" s="7" t="s">
        <v>79</v>
      </c>
      <c r="E47" s="8" t="s">
        <v>80</v>
      </c>
      <c r="F47" s="9">
        <v>2016</v>
      </c>
    </row>
    <row r="48" spans="2:6" ht="20" customHeight="1">
      <c r="B48" s="6">
        <f t="shared" si="1"/>
        <v>96</v>
      </c>
      <c r="C48" s="17" t="s">
        <v>81</v>
      </c>
      <c r="D48" s="7" t="s">
        <v>82</v>
      </c>
      <c r="E48" s="8" t="s">
        <v>83</v>
      </c>
      <c r="F48" s="9">
        <v>2016</v>
      </c>
    </row>
    <row r="49" spans="2:6" ht="20" customHeight="1">
      <c r="B49" s="6">
        <f t="shared" si="1"/>
        <v>95</v>
      </c>
      <c r="C49" s="17" t="s">
        <v>84</v>
      </c>
      <c r="D49" s="7" t="s">
        <v>85</v>
      </c>
      <c r="E49" s="8" t="s">
        <v>86</v>
      </c>
      <c r="F49" s="9">
        <v>2016</v>
      </c>
    </row>
    <row r="50" spans="2:6" ht="20" customHeight="1">
      <c r="B50" s="6">
        <f t="shared" si="1"/>
        <v>94</v>
      </c>
      <c r="C50" s="17" t="s">
        <v>87</v>
      </c>
      <c r="D50" s="7" t="s">
        <v>88</v>
      </c>
      <c r="E50" s="8" t="s">
        <v>89</v>
      </c>
      <c r="F50" s="9">
        <v>2016</v>
      </c>
    </row>
    <row r="51" spans="2:6" ht="20" customHeight="1">
      <c r="B51" s="6">
        <f t="shared" si="1"/>
        <v>93</v>
      </c>
      <c r="C51" s="17" t="s">
        <v>90</v>
      </c>
      <c r="D51" s="7" t="s">
        <v>91</v>
      </c>
      <c r="E51" s="8" t="s">
        <v>92</v>
      </c>
      <c r="F51" s="9">
        <v>2016</v>
      </c>
    </row>
    <row r="52" spans="2:6" ht="20" customHeight="1">
      <c r="B52" s="6">
        <f t="shared" si="1"/>
        <v>92</v>
      </c>
      <c r="C52" s="17" t="s">
        <v>93</v>
      </c>
      <c r="D52" s="7" t="s">
        <v>94</v>
      </c>
      <c r="E52" s="8" t="s">
        <v>95</v>
      </c>
      <c r="F52" s="9">
        <v>2015</v>
      </c>
    </row>
    <row r="53" spans="2:6" ht="20" customHeight="1">
      <c r="B53" s="6">
        <f t="shared" si="1"/>
        <v>91</v>
      </c>
      <c r="C53" s="17" t="s">
        <v>96</v>
      </c>
      <c r="D53" s="7" t="s">
        <v>97</v>
      </c>
      <c r="E53" s="8" t="s">
        <v>98</v>
      </c>
      <c r="F53" s="9">
        <v>2015</v>
      </c>
    </row>
    <row r="54" spans="2:6" ht="20" customHeight="1">
      <c r="B54" s="6">
        <f t="shared" si="1"/>
        <v>90</v>
      </c>
      <c r="C54" s="17" t="s">
        <v>99</v>
      </c>
      <c r="D54" s="7" t="s">
        <v>100</v>
      </c>
      <c r="E54" s="8" t="s">
        <v>101</v>
      </c>
      <c r="F54" s="9">
        <v>2015</v>
      </c>
    </row>
    <row r="55" spans="2:6" ht="20" customHeight="1">
      <c r="B55" s="6">
        <f t="shared" si="1"/>
        <v>89</v>
      </c>
      <c r="C55" s="17" t="s">
        <v>102</v>
      </c>
      <c r="D55" s="7" t="s">
        <v>103</v>
      </c>
      <c r="E55" s="8" t="s">
        <v>104</v>
      </c>
      <c r="F55" s="9">
        <v>2015</v>
      </c>
    </row>
    <row r="56" spans="2:6" ht="20" customHeight="1">
      <c r="B56" s="6">
        <f t="shared" si="1"/>
        <v>88</v>
      </c>
      <c r="C56" s="17" t="s">
        <v>105</v>
      </c>
      <c r="D56" s="7" t="s">
        <v>106</v>
      </c>
      <c r="E56" s="8" t="s">
        <v>107</v>
      </c>
      <c r="F56" s="9">
        <v>2015</v>
      </c>
    </row>
    <row r="57" spans="2:6" ht="20" customHeight="1">
      <c r="B57" s="6">
        <f t="shared" si="1"/>
        <v>87</v>
      </c>
      <c r="C57" s="17" t="s">
        <v>108</v>
      </c>
      <c r="D57" s="7" t="s">
        <v>109</v>
      </c>
      <c r="E57" s="8" t="s">
        <v>110</v>
      </c>
      <c r="F57" s="9">
        <v>2015</v>
      </c>
    </row>
    <row r="58" spans="2:6" ht="20" customHeight="1">
      <c r="B58" s="6">
        <f t="shared" si="1"/>
        <v>86</v>
      </c>
      <c r="C58" s="17" t="s">
        <v>111</v>
      </c>
      <c r="D58" s="7" t="s">
        <v>112</v>
      </c>
      <c r="E58" s="8" t="s">
        <v>113</v>
      </c>
      <c r="F58" s="9">
        <v>2015</v>
      </c>
    </row>
    <row r="59" spans="2:6" ht="20" customHeight="1">
      <c r="B59" s="6">
        <f t="shared" si="1"/>
        <v>85</v>
      </c>
      <c r="C59" s="17" t="s">
        <v>114</v>
      </c>
      <c r="D59" s="7" t="s">
        <v>115</v>
      </c>
      <c r="E59" s="8" t="s">
        <v>116</v>
      </c>
      <c r="F59" s="9">
        <v>2015</v>
      </c>
    </row>
    <row r="60" spans="2:6" ht="20" customHeight="1">
      <c r="B60" s="6">
        <f t="shared" si="1"/>
        <v>84</v>
      </c>
      <c r="C60" s="17" t="s">
        <v>117</v>
      </c>
      <c r="D60" s="7" t="s">
        <v>118</v>
      </c>
      <c r="E60" s="8" t="s">
        <v>119</v>
      </c>
      <c r="F60" s="9">
        <v>2015</v>
      </c>
    </row>
    <row r="61" spans="2:6" ht="20" customHeight="1">
      <c r="B61" s="6">
        <f t="shared" si="1"/>
        <v>83</v>
      </c>
      <c r="C61" s="17" t="s">
        <v>120</v>
      </c>
      <c r="D61" s="7" t="s">
        <v>121</v>
      </c>
      <c r="E61" s="8" t="s">
        <v>122</v>
      </c>
      <c r="F61" s="9">
        <v>2015</v>
      </c>
    </row>
    <row r="62" spans="2:6" ht="20" customHeight="1">
      <c r="B62" s="6">
        <f t="shared" si="1"/>
        <v>82</v>
      </c>
      <c r="C62" s="17" t="str">
        <f>HYPERLINK("https://www.researchgate.net/publication/277925641_Investigating_manufactured_nanoparticles","Investigating manufactured nanoparticles")</f>
        <v>Investigating manufactured nanoparticles</v>
      </c>
      <c r="D62" s="7" t="s">
        <v>123</v>
      </c>
      <c r="E62" s="8" t="s">
        <v>124</v>
      </c>
      <c r="F62" s="9">
        <v>2015</v>
      </c>
    </row>
    <row r="63" spans="2:6" ht="20" customHeight="1">
      <c r="B63" s="6">
        <f t="shared" si="1"/>
        <v>81</v>
      </c>
      <c r="C63" s="17" t="s">
        <v>125</v>
      </c>
      <c r="D63" s="7" t="s">
        <v>126</v>
      </c>
      <c r="E63" s="8" t="s">
        <v>127</v>
      </c>
      <c r="F63" s="9">
        <v>2015</v>
      </c>
    </row>
    <row r="64" spans="2:6" ht="20" customHeight="1">
      <c r="B64" s="6">
        <f t="shared" si="1"/>
        <v>80</v>
      </c>
      <c r="C64" s="17" t="s">
        <v>128</v>
      </c>
      <c r="D64" s="7" t="s">
        <v>129</v>
      </c>
      <c r="E64" s="8" t="s">
        <v>130</v>
      </c>
      <c r="F64" s="9">
        <v>2015</v>
      </c>
    </row>
    <row r="65" spans="2:6" ht="20" customHeight="1">
      <c r="B65" s="6">
        <f t="shared" si="1"/>
        <v>79</v>
      </c>
      <c r="C65" s="17" t="s">
        <v>131</v>
      </c>
      <c r="D65" s="7" t="s">
        <v>132</v>
      </c>
      <c r="E65" s="8" t="s">
        <v>133</v>
      </c>
      <c r="F65" s="9">
        <v>2011</v>
      </c>
    </row>
    <row r="66" spans="2:6" ht="20" customHeight="1">
      <c r="B66" s="6">
        <f t="shared" si="1"/>
        <v>78</v>
      </c>
      <c r="C66" s="17" t="s">
        <v>134</v>
      </c>
      <c r="D66" s="7" t="s">
        <v>135</v>
      </c>
      <c r="E66" s="8" t="s">
        <v>136</v>
      </c>
      <c r="F66" s="9">
        <v>2013</v>
      </c>
    </row>
    <row r="67" spans="2:6" ht="20" customHeight="1">
      <c r="B67" s="6">
        <f t="shared" si="1"/>
        <v>77</v>
      </c>
      <c r="C67" s="17" t="s">
        <v>137</v>
      </c>
      <c r="D67" s="7" t="s">
        <v>138</v>
      </c>
      <c r="E67" s="8" t="s">
        <v>139</v>
      </c>
      <c r="F67" s="9">
        <v>2013</v>
      </c>
    </row>
    <row r="68" spans="2:6" ht="20" customHeight="1">
      <c r="B68" s="6">
        <f aca="true" t="shared" si="2" ref="B68:B99">B69+1</f>
        <v>76</v>
      </c>
      <c r="C68" s="17" t="s">
        <v>140</v>
      </c>
      <c r="D68" s="7" t="s">
        <v>141</v>
      </c>
      <c r="E68" s="8" t="s">
        <v>142</v>
      </c>
      <c r="F68" s="9">
        <v>2014</v>
      </c>
    </row>
    <row r="69" spans="2:6" ht="20" customHeight="1">
      <c r="B69" s="6">
        <f t="shared" si="2"/>
        <v>75</v>
      </c>
      <c r="C69" s="17" t="s">
        <v>143</v>
      </c>
      <c r="D69" s="7" t="s">
        <v>144</v>
      </c>
      <c r="E69" s="8" t="s">
        <v>145</v>
      </c>
      <c r="F69" s="9">
        <v>2014</v>
      </c>
    </row>
    <row r="70" spans="2:6" ht="20" customHeight="1">
      <c r="B70" s="6">
        <f t="shared" si="2"/>
        <v>74</v>
      </c>
      <c r="C70" s="17" t="s">
        <v>146</v>
      </c>
      <c r="D70" s="7" t="s">
        <v>147</v>
      </c>
      <c r="E70" s="8" t="s">
        <v>148</v>
      </c>
      <c r="F70" s="9">
        <v>2014</v>
      </c>
    </row>
    <row r="71" spans="2:6" ht="20" customHeight="1">
      <c r="B71" s="6">
        <f t="shared" si="2"/>
        <v>73</v>
      </c>
      <c r="C71" s="17" t="s">
        <v>149</v>
      </c>
      <c r="D71" s="7" t="s">
        <v>150</v>
      </c>
      <c r="E71" s="8" t="s">
        <v>151</v>
      </c>
      <c r="F71" s="9">
        <v>2104</v>
      </c>
    </row>
    <row r="72" spans="2:6" ht="20" customHeight="1">
      <c r="B72" s="6">
        <f t="shared" si="2"/>
        <v>72</v>
      </c>
      <c r="C72" s="17" t="s">
        <v>152</v>
      </c>
      <c r="D72" s="7" t="s">
        <v>153</v>
      </c>
      <c r="E72" s="8" t="s">
        <v>154</v>
      </c>
      <c r="F72" s="9">
        <v>2104</v>
      </c>
    </row>
    <row r="73" spans="2:6" ht="20" customHeight="1">
      <c r="B73" s="6">
        <f t="shared" si="2"/>
        <v>71</v>
      </c>
      <c r="C73" s="17" t="s">
        <v>155</v>
      </c>
      <c r="D73" s="7" t="s">
        <v>156</v>
      </c>
      <c r="E73" s="8" t="s">
        <v>157</v>
      </c>
      <c r="F73" s="9">
        <v>2014</v>
      </c>
    </row>
    <row r="74" spans="2:6" ht="20" customHeight="1">
      <c r="B74" s="6">
        <f t="shared" si="2"/>
        <v>70</v>
      </c>
      <c r="C74" s="17" t="s">
        <v>158</v>
      </c>
      <c r="D74" s="7" t="s">
        <v>159</v>
      </c>
      <c r="E74" s="8" t="s">
        <v>160</v>
      </c>
      <c r="F74" s="9">
        <v>2014</v>
      </c>
    </row>
    <row r="75" spans="2:6" ht="20" customHeight="1">
      <c r="B75" s="6">
        <f t="shared" si="2"/>
        <v>69</v>
      </c>
      <c r="C75" s="17" t="s">
        <v>161</v>
      </c>
      <c r="D75" s="7" t="s">
        <v>162</v>
      </c>
      <c r="E75" s="8" t="s">
        <v>163</v>
      </c>
      <c r="F75" s="9">
        <v>2013</v>
      </c>
    </row>
    <row r="76" spans="2:6" ht="20" customHeight="1">
      <c r="B76" s="6">
        <f t="shared" si="2"/>
        <v>68</v>
      </c>
      <c r="C76" s="17" t="s">
        <v>164</v>
      </c>
      <c r="D76" s="7" t="s">
        <v>165</v>
      </c>
      <c r="E76" s="8" t="s">
        <v>166</v>
      </c>
      <c r="F76" s="9">
        <v>2014</v>
      </c>
    </row>
    <row r="77" spans="2:6" ht="20" customHeight="1">
      <c r="B77" s="6">
        <f t="shared" si="2"/>
        <v>67</v>
      </c>
      <c r="C77" s="17" t="s">
        <v>167</v>
      </c>
      <c r="D77" s="7" t="s">
        <v>168</v>
      </c>
      <c r="E77" s="8" t="s">
        <v>169</v>
      </c>
      <c r="F77" s="9">
        <v>2014</v>
      </c>
    </row>
    <row r="78" spans="2:6" ht="20" customHeight="1">
      <c r="B78" s="6">
        <f t="shared" si="2"/>
        <v>66</v>
      </c>
      <c r="C78" s="17" t="s">
        <v>170</v>
      </c>
      <c r="D78" s="7" t="s">
        <v>171</v>
      </c>
      <c r="E78" s="8" t="s">
        <v>172</v>
      </c>
      <c r="F78" s="9">
        <v>2014</v>
      </c>
    </row>
    <row r="79" spans="2:6" ht="20" customHeight="1">
      <c r="B79" s="6">
        <f t="shared" si="2"/>
        <v>65</v>
      </c>
      <c r="C79" s="17" t="s">
        <v>173</v>
      </c>
      <c r="D79" s="7" t="s">
        <v>174</v>
      </c>
      <c r="E79" s="8" t="s">
        <v>175</v>
      </c>
      <c r="F79" s="9">
        <v>2014</v>
      </c>
    </row>
    <row r="80" spans="2:6" ht="20" customHeight="1">
      <c r="B80" s="6">
        <f t="shared" si="2"/>
        <v>64</v>
      </c>
      <c r="C80" s="17" t="s">
        <v>176</v>
      </c>
      <c r="D80" s="7" t="s">
        <v>177</v>
      </c>
      <c r="E80" s="8" t="s">
        <v>178</v>
      </c>
      <c r="F80" s="9">
        <v>2014</v>
      </c>
    </row>
    <row r="81" spans="2:6" ht="20" customHeight="1">
      <c r="B81" s="6">
        <f t="shared" si="2"/>
        <v>63</v>
      </c>
      <c r="C81" s="17" t="s">
        <v>179</v>
      </c>
      <c r="D81" s="7" t="s">
        <v>180</v>
      </c>
      <c r="E81" s="8" t="s">
        <v>181</v>
      </c>
      <c r="F81" s="9">
        <v>2014</v>
      </c>
    </row>
    <row r="82" spans="2:6" ht="20" customHeight="1">
      <c r="B82" s="6">
        <f t="shared" si="2"/>
        <v>62</v>
      </c>
      <c r="C82" s="17" t="s">
        <v>182</v>
      </c>
      <c r="D82" s="7" t="s">
        <v>183</v>
      </c>
      <c r="E82" s="8" t="s">
        <v>184</v>
      </c>
      <c r="F82" s="9">
        <v>2013</v>
      </c>
    </row>
    <row r="83" spans="2:6" ht="20" customHeight="1">
      <c r="B83" s="6">
        <f t="shared" si="2"/>
        <v>61</v>
      </c>
      <c r="C83" s="17" t="s">
        <v>185</v>
      </c>
      <c r="D83" s="7" t="s">
        <v>186</v>
      </c>
      <c r="E83" s="8" t="s">
        <v>187</v>
      </c>
      <c r="F83" s="9">
        <v>2014</v>
      </c>
    </row>
    <row r="84" spans="2:6" ht="20" customHeight="1">
      <c r="B84" s="6">
        <f t="shared" si="2"/>
        <v>60</v>
      </c>
      <c r="C84" s="17" t="s">
        <v>188</v>
      </c>
      <c r="D84" s="7" t="s">
        <v>189</v>
      </c>
      <c r="E84" s="8" t="s">
        <v>190</v>
      </c>
      <c r="F84" s="9">
        <v>2014</v>
      </c>
    </row>
    <row r="85" spans="2:6" ht="20" customHeight="1">
      <c r="B85" s="6">
        <f t="shared" si="2"/>
        <v>59</v>
      </c>
      <c r="C85" s="17" t="s">
        <v>191</v>
      </c>
      <c r="D85" s="7" t="s">
        <v>192</v>
      </c>
      <c r="E85" s="8" t="s">
        <v>193</v>
      </c>
      <c r="F85" s="9">
        <v>2014</v>
      </c>
    </row>
    <row r="86" spans="2:6" ht="20" customHeight="1">
      <c r="B86" s="6">
        <f t="shared" si="2"/>
        <v>58</v>
      </c>
      <c r="C86" s="17" t="s">
        <v>194</v>
      </c>
      <c r="D86" s="7" t="s">
        <v>195</v>
      </c>
      <c r="E86" s="8" t="s">
        <v>196</v>
      </c>
      <c r="F86" s="9">
        <v>2013</v>
      </c>
    </row>
    <row r="87" spans="2:6" ht="20" customHeight="1">
      <c r="B87" s="6">
        <f t="shared" si="2"/>
        <v>57</v>
      </c>
      <c r="C87" s="17" t="s">
        <v>197</v>
      </c>
      <c r="D87" s="7" t="s">
        <v>198</v>
      </c>
      <c r="E87" s="8" t="s">
        <v>199</v>
      </c>
      <c r="F87" s="9">
        <v>2013</v>
      </c>
    </row>
    <row r="88" spans="2:6" ht="20" customHeight="1">
      <c r="B88" s="6">
        <f t="shared" si="2"/>
        <v>56</v>
      </c>
      <c r="C88" s="17" t="s">
        <v>200</v>
      </c>
      <c r="D88" s="7" t="s">
        <v>201</v>
      </c>
      <c r="E88" s="8" t="s">
        <v>202</v>
      </c>
      <c r="F88" s="9">
        <v>2013</v>
      </c>
    </row>
    <row r="89" spans="2:6" ht="20" customHeight="1">
      <c r="B89" s="6">
        <f t="shared" si="2"/>
        <v>55</v>
      </c>
      <c r="C89" s="17" t="s">
        <v>203</v>
      </c>
      <c r="D89" s="7" t="s">
        <v>204</v>
      </c>
      <c r="E89" s="8" t="s">
        <v>205</v>
      </c>
      <c r="F89" s="9">
        <v>2013</v>
      </c>
    </row>
    <row r="90" spans="2:6" ht="20" customHeight="1">
      <c r="B90" s="6">
        <f t="shared" si="2"/>
        <v>54</v>
      </c>
      <c r="C90" s="17" t="s">
        <v>206</v>
      </c>
      <c r="D90" s="7" t="s">
        <v>207</v>
      </c>
      <c r="E90" s="8" t="s">
        <v>208</v>
      </c>
      <c r="F90" s="9">
        <v>2013</v>
      </c>
    </row>
    <row r="91" spans="2:6" ht="20" customHeight="1">
      <c r="B91" s="6">
        <f t="shared" si="2"/>
        <v>53</v>
      </c>
      <c r="C91" s="17" t="s">
        <v>209</v>
      </c>
      <c r="D91" s="7" t="s">
        <v>210</v>
      </c>
      <c r="E91" s="8" t="s">
        <v>211</v>
      </c>
      <c r="F91" s="9">
        <v>2013</v>
      </c>
    </row>
    <row r="92" spans="2:6" ht="20" customHeight="1">
      <c r="B92" s="6">
        <f t="shared" si="2"/>
        <v>52</v>
      </c>
      <c r="C92" s="16" t="s">
        <v>390</v>
      </c>
      <c r="D92" s="19" t="s">
        <v>391</v>
      </c>
      <c r="E92" s="20" t="s">
        <v>392</v>
      </c>
      <c r="F92" s="9">
        <v>2012</v>
      </c>
    </row>
    <row r="93" spans="2:6" ht="20" customHeight="1">
      <c r="B93" s="6">
        <f t="shared" si="2"/>
        <v>51</v>
      </c>
      <c r="C93" s="17" t="s">
        <v>212</v>
      </c>
      <c r="D93" s="7" t="s">
        <v>213</v>
      </c>
      <c r="E93" s="8" t="s">
        <v>214</v>
      </c>
      <c r="F93" s="9">
        <v>2012</v>
      </c>
    </row>
    <row r="94" spans="2:6" ht="20" customHeight="1">
      <c r="B94" s="6">
        <f t="shared" si="2"/>
        <v>50</v>
      </c>
      <c r="C94" s="17" t="s">
        <v>215</v>
      </c>
      <c r="D94" s="7" t="s">
        <v>216</v>
      </c>
      <c r="E94" s="8" t="s">
        <v>217</v>
      </c>
      <c r="F94" s="9">
        <v>2012</v>
      </c>
    </row>
    <row r="95" spans="2:6" ht="20" customHeight="1">
      <c r="B95" s="6">
        <f t="shared" si="2"/>
        <v>49</v>
      </c>
      <c r="C95" s="17" t="s">
        <v>218</v>
      </c>
      <c r="D95" s="7" t="s">
        <v>219</v>
      </c>
      <c r="E95" s="8" t="s">
        <v>220</v>
      </c>
      <c r="F95" s="9">
        <v>2012</v>
      </c>
    </row>
    <row r="96" spans="2:6" ht="20" customHeight="1">
      <c r="B96" s="6">
        <f t="shared" si="2"/>
        <v>48</v>
      </c>
      <c r="C96" s="17" t="s">
        <v>221</v>
      </c>
      <c r="D96" s="7" t="s">
        <v>222</v>
      </c>
      <c r="E96" s="8" t="s">
        <v>223</v>
      </c>
      <c r="F96" s="9">
        <v>2012</v>
      </c>
    </row>
    <row r="97" spans="2:6" ht="20" customHeight="1">
      <c r="B97" s="6">
        <f t="shared" si="2"/>
        <v>47</v>
      </c>
      <c r="C97" s="17" t="s">
        <v>224</v>
      </c>
      <c r="D97" s="7" t="s">
        <v>225</v>
      </c>
      <c r="E97" s="8" t="s">
        <v>226</v>
      </c>
      <c r="F97" s="9">
        <v>2012</v>
      </c>
    </row>
    <row r="98" spans="2:6" ht="20" customHeight="1">
      <c r="B98" s="6">
        <f t="shared" si="2"/>
        <v>46</v>
      </c>
      <c r="C98" s="17" t="s">
        <v>227</v>
      </c>
      <c r="D98" s="7" t="s">
        <v>228</v>
      </c>
      <c r="E98" s="8" t="s">
        <v>229</v>
      </c>
      <c r="F98" s="9">
        <v>2012</v>
      </c>
    </row>
    <row r="99" spans="2:6" ht="20" customHeight="1">
      <c r="B99" s="6">
        <f t="shared" si="2"/>
        <v>45</v>
      </c>
      <c r="C99" s="17" t="s">
        <v>230</v>
      </c>
      <c r="D99" s="7" t="s">
        <v>231</v>
      </c>
      <c r="E99" s="8" t="s">
        <v>232</v>
      </c>
      <c r="F99" s="9">
        <v>2012</v>
      </c>
    </row>
    <row r="100" spans="2:6" ht="20" customHeight="1">
      <c r="B100" s="6">
        <f aca="true" t="shared" si="3" ref="B100:B131">B101+1</f>
        <v>44</v>
      </c>
      <c r="C100" s="17" t="s">
        <v>233</v>
      </c>
      <c r="D100" s="7" t="s">
        <v>234</v>
      </c>
      <c r="E100" s="8" t="s">
        <v>235</v>
      </c>
      <c r="F100" s="9">
        <v>2012</v>
      </c>
    </row>
    <row r="101" spans="2:6" ht="20" customHeight="1">
      <c r="B101" s="6">
        <f t="shared" si="3"/>
        <v>43</v>
      </c>
      <c r="C101" s="17" t="s">
        <v>236</v>
      </c>
      <c r="D101" s="7" t="s">
        <v>237</v>
      </c>
      <c r="E101" s="8" t="s">
        <v>238</v>
      </c>
      <c r="F101" s="9">
        <v>2012</v>
      </c>
    </row>
    <row r="102" spans="2:6" ht="20" customHeight="1">
      <c r="B102" s="6">
        <f t="shared" si="3"/>
        <v>42</v>
      </c>
      <c r="C102" s="17" t="s">
        <v>239</v>
      </c>
      <c r="D102" s="7" t="s">
        <v>240</v>
      </c>
      <c r="E102" s="8" t="s">
        <v>241</v>
      </c>
      <c r="F102" s="9">
        <v>2011</v>
      </c>
    </row>
    <row r="103" spans="2:6" ht="20" customHeight="1">
      <c r="B103" s="6">
        <f t="shared" si="3"/>
        <v>41</v>
      </c>
      <c r="C103" s="17" t="s">
        <v>242</v>
      </c>
      <c r="D103" s="7" t="s">
        <v>243</v>
      </c>
      <c r="E103" s="8" t="s">
        <v>244</v>
      </c>
      <c r="F103" s="9">
        <v>2011</v>
      </c>
    </row>
    <row r="104" spans="2:6" ht="20" customHeight="1">
      <c r="B104" s="6">
        <f t="shared" si="3"/>
        <v>40</v>
      </c>
      <c r="C104" s="17" t="s">
        <v>245</v>
      </c>
      <c r="D104" s="7" t="s">
        <v>246</v>
      </c>
      <c r="E104" s="8" t="s">
        <v>247</v>
      </c>
      <c r="F104" s="9">
        <v>2011</v>
      </c>
    </row>
    <row r="105" spans="2:6" ht="20" customHeight="1">
      <c r="B105" s="6">
        <f t="shared" si="3"/>
        <v>39</v>
      </c>
      <c r="C105" s="17" t="s">
        <v>248</v>
      </c>
      <c r="D105" s="7" t="s">
        <v>249</v>
      </c>
      <c r="E105" s="8" t="s">
        <v>250</v>
      </c>
      <c r="F105" s="9">
        <v>2011</v>
      </c>
    </row>
    <row r="106" spans="2:6" ht="20" customHeight="1">
      <c r="B106" s="6">
        <f t="shared" si="3"/>
        <v>38</v>
      </c>
      <c r="C106" s="17" t="s">
        <v>251</v>
      </c>
      <c r="D106" s="7" t="s">
        <v>252</v>
      </c>
      <c r="E106" s="8" t="s">
        <v>253</v>
      </c>
      <c r="F106" s="9">
        <v>2011</v>
      </c>
    </row>
    <row r="107" spans="2:6" ht="20" customHeight="1">
      <c r="B107" s="6">
        <f t="shared" si="3"/>
        <v>37</v>
      </c>
      <c r="C107" s="17" t="s">
        <v>254</v>
      </c>
      <c r="D107" s="7" t="s">
        <v>255</v>
      </c>
      <c r="E107" s="8" t="s">
        <v>256</v>
      </c>
      <c r="F107" s="9">
        <v>2011</v>
      </c>
    </row>
    <row r="108" spans="2:6" ht="20" customHeight="1">
      <c r="B108" s="6">
        <f t="shared" si="3"/>
        <v>36</v>
      </c>
      <c r="C108" s="17" t="s">
        <v>257</v>
      </c>
      <c r="D108" s="7" t="s">
        <v>258</v>
      </c>
      <c r="E108" s="8" t="s">
        <v>259</v>
      </c>
      <c r="F108" s="9">
        <v>2011</v>
      </c>
    </row>
    <row r="109" spans="2:6" ht="20" customHeight="1">
      <c r="B109" s="6">
        <f t="shared" si="3"/>
        <v>35</v>
      </c>
      <c r="C109" s="17" t="s">
        <v>260</v>
      </c>
      <c r="D109" s="7" t="s">
        <v>261</v>
      </c>
      <c r="E109" s="8" t="s">
        <v>262</v>
      </c>
      <c r="F109" s="9">
        <v>2011</v>
      </c>
    </row>
    <row r="110" spans="2:6" ht="20" customHeight="1">
      <c r="B110" s="6">
        <f t="shared" si="3"/>
        <v>34</v>
      </c>
      <c r="C110" s="17" t="s">
        <v>263</v>
      </c>
      <c r="D110" s="7" t="s">
        <v>264</v>
      </c>
      <c r="E110" s="8" t="s">
        <v>265</v>
      </c>
      <c r="F110" s="9">
        <v>2011</v>
      </c>
    </row>
    <row r="111" spans="2:6" ht="20" customHeight="1">
      <c r="B111" s="6">
        <f t="shared" si="3"/>
        <v>33</v>
      </c>
      <c r="C111" s="17" t="s">
        <v>266</v>
      </c>
      <c r="D111" s="7" t="s">
        <v>267</v>
      </c>
      <c r="E111" s="8" t="s">
        <v>268</v>
      </c>
      <c r="F111" s="9">
        <v>2011</v>
      </c>
    </row>
    <row r="112" spans="2:6" ht="20" customHeight="1">
      <c r="B112" s="6">
        <f t="shared" si="3"/>
        <v>32</v>
      </c>
      <c r="C112" s="17" t="s">
        <v>269</v>
      </c>
      <c r="D112" s="7" t="s">
        <v>270</v>
      </c>
      <c r="E112" s="8" t="s">
        <v>271</v>
      </c>
      <c r="F112" s="9">
        <v>2011</v>
      </c>
    </row>
    <row r="113" spans="2:6" ht="20" customHeight="1">
      <c r="B113" s="6">
        <f t="shared" si="3"/>
        <v>31</v>
      </c>
      <c r="C113" s="17" t="s">
        <v>272</v>
      </c>
      <c r="D113" s="7" t="s">
        <v>273</v>
      </c>
      <c r="E113" s="8" t="s">
        <v>274</v>
      </c>
      <c r="F113" s="9">
        <v>2011</v>
      </c>
    </row>
    <row r="114" spans="2:6" ht="20" customHeight="1">
      <c r="B114" s="6">
        <f t="shared" si="3"/>
        <v>30</v>
      </c>
      <c r="C114" s="17" t="s">
        <v>275</v>
      </c>
      <c r="D114" s="7" t="s">
        <v>276</v>
      </c>
      <c r="E114" s="8" t="s">
        <v>277</v>
      </c>
      <c r="F114" s="9">
        <v>2011</v>
      </c>
    </row>
    <row r="115" spans="2:6" ht="20" customHeight="1">
      <c r="B115" s="6">
        <f t="shared" si="3"/>
        <v>29</v>
      </c>
      <c r="C115" s="17" t="s">
        <v>278</v>
      </c>
      <c r="D115" s="7" t="s">
        <v>279</v>
      </c>
      <c r="E115" s="8" t="s">
        <v>280</v>
      </c>
      <c r="F115" s="9">
        <v>2010</v>
      </c>
    </row>
    <row r="116" spans="2:6" ht="20" customHeight="1">
      <c r="B116" s="6">
        <f t="shared" si="3"/>
        <v>28</v>
      </c>
      <c r="C116" s="17" t="s">
        <v>281</v>
      </c>
      <c r="D116" s="7" t="s">
        <v>282</v>
      </c>
      <c r="E116" s="8" t="s">
        <v>283</v>
      </c>
      <c r="F116" s="9">
        <v>2010</v>
      </c>
    </row>
    <row r="117" spans="2:6" ht="20" customHeight="1">
      <c r="B117" s="6">
        <f t="shared" si="3"/>
        <v>27</v>
      </c>
      <c r="C117" s="17" t="s">
        <v>284</v>
      </c>
      <c r="D117" s="7" t="s">
        <v>285</v>
      </c>
      <c r="E117" s="8" t="s">
        <v>286</v>
      </c>
      <c r="F117" s="9">
        <v>2010</v>
      </c>
    </row>
    <row r="118" spans="2:6" ht="20" customHeight="1">
      <c r="B118" s="6">
        <f t="shared" si="3"/>
        <v>26</v>
      </c>
      <c r="C118" s="17" t="s">
        <v>287</v>
      </c>
      <c r="D118" s="7" t="s">
        <v>288</v>
      </c>
      <c r="E118" s="8" t="s">
        <v>289</v>
      </c>
      <c r="F118" s="9">
        <v>2010</v>
      </c>
    </row>
    <row r="119" spans="2:6" ht="20" customHeight="1">
      <c r="B119" s="6">
        <f t="shared" si="3"/>
        <v>25</v>
      </c>
      <c r="C119" s="17" t="s">
        <v>290</v>
      </c>
      <c r="D119" s="7" t="s">
        <v>291</v>
      </c>
      <c r="E119" s="8" t="s">
        <v>292</v>
      </c>
      <c r="F119" s="9">
        <v>2010</v>
      </c>
    </row>
    <row r="120" spans="2:6" ht="20" customHeight="1">
      <c r="B120" s="6">
        <f t="shared" si="3"/>
        <v>24</v>
      </c>
      <c r="C120" s="17" t="s">
        <v>293</v>
      </c>
      <c r="D120" s="7" t="s">
        <v>294</v>
      </c>
      <c r="E120" s="8" t="s">
        <v>295</v>
      </c>
      <c r="F120" s="9">
        <v>2010</v>
      </c>
    </row>
    <row r="121" spans="2:6" ht="20" customHeight="1">
      <c r="B121" s="6">
        <f t="shared" si="3"/>
        <v>23</v>
      </c>
      <c r="C121" s="17" t="s">
        <v>296</v>
      </c>
      <c r="D121" s="7" t="s">
        <v>297</v>
      </c>
      <c r="E121" s="8" t="s">
        <v>298</v>
      </c>
      <c r="F121" s="9">
        <v>2010</v>
      </c>
    </row>
    <row r="122" spans="2:6" ht="20" customHeight="1">
      <c r="B122" s="6">
        <f t="shared" si="3"/>
        <v>22</v>
      </c>
      <c r="C122" s="17" t="s">
        <v>299</v>
      </c>
      <c r="D122" s="7" t="s">
        <v>300</v>
      </c>
      <c r="E122" s="8" t="s">
        <v>301</v>
      </c>
      <c r="F122" s="9">
        <v>2010</v>
      </c>
    </row>
    <row r="123" spans="2:6" ht="20" customHeight="1">
      <c r="B123" s="6">
        <f t="shared" si="3"/>
        <v>21</v>
      </c>
      <c r="C123" s="17" t="s">
        <v>302</v>
      </c>
      <c r="D123" s="7" t="s">
        <v>303</v>
      </c>
      <c r="E123" s="8" t="s">
        <v>301</v>
      </c>
      <c r="F123" s="9">
        <v>2010</v>
      </c>
    </row>
    <row r="124" spans="2:6" ht="20" customHeight="1">
      <c r="B124" s="6">
        <f t="shared" si="3"/>
        <v>20</v>
      </c>
      <c r="C124" s="17" t="s">
        <v>304</v>
      </c>
      <c r="D124" s="7" t="s">
        <v>305</v>
      </c>
      <c r="E124" s="8" t="s">
        <v>306</v>
      </c>
      <c r="F124" s="9">
        <v>2009</v>
      </c>
    </row>
    <row r="125" spans="2:6" ht="20" customHeight="1">
      <c r="B125" s="6">
        <f t="shared" si="3"/>
        <v>19</v>
      </c>
      <c r="C125" s="17" t="s">
        <v>307</v>
      </c>
      <c r="D125" s="7" t="s">
        <v>308</v>
      </c>
      <c r="E125" s="8" t="s">
        <v>309</v>
      </c>
      <c r="F125" s="9">
        <v>2009</v>
      </c>
    </row>
    <row r="126" spans="2:6" ht="20" customHeight="1">
      <c r="B126" s="6">
        <f t="shared" si="3"/>
        <v>18</v>
      </c>
      <c r="C126" s="17" t="s">
        <v>310</v>
      </c>
      <c r="D126" s="7" t="s">
        <v>311</v>
      </c>
      <c r="E126" s="8" t="s">
        <v>312</v>
      </c>
      <c r="F126" s="9">
        <v>2009</v>
      </c>
    </row>
    <row r="127" spans="2:6" ht="20" customHeight="1">
      <c r="B127" s="6">
        <f t="shared" si="3"/>
        <v>17</v>
      </c>
      <c r="C127" s="17" t="s">
        <v>313</v>
      </c>
      <c r="D127" s="7" t="s">
        <v>314</v>
      </c>
      <c r="E127" s="8" t="s">
        <v>315</v>
      </c>
      <c r="F127" s="9">
        <v>2009</v>
      </c>
    </row>
    <row r="128" spans="2:6" ht="20" customHeight="1">
      <c r="B128" s="6">
        <f t="shared" si="3"/>
        <v>16</v>
      </c>
      <c r="C128" s="17" t="s">
        <v>316</v>
      </c>
      <c r="D128" s="7" t="s">
        <v>317</v>
      </c>
      <c r="E128" s="8" t="s">
        <v>318</v>
      </c>
      <c r="F128" s="9">
        <v>2009</v>
      </c>
    </row>
    <row r="129" spans="2:6" ht="20" customHeight="1">
      <c r="B129" s="6">
        <f t="shared" si="3"/>
        <v>15</v>
      </c>
      <c r="C129" s="17" t="s">
        <v>319</v>
      </c>
      <c r="D129" s="7" t="s">
        <v>320</v>
      </c>
      <c r="E129" s="8" t="s">
        <v>321</v>
      </c>
      <c r="F129" s="9">
        <v>2009</v>
      </c>
    </row>
    <row r="130" spans="2:6" ht="20" customHeight="1">
      <c r="B130" s="6">
        <f t="shared" si="3"/>
        <v>14</v>
      </c>
      <c r="C130" s="17" t="s">
        <v>322</v>
      </c>
      <c r="D130" s="7" t="s">
        <v>323</v>
      </c>
      <c r="E130" s="8" t="s">
        <v>324</v>
      </c>
      <c r="F130" s="9">
        <v>2008</v>
      </c>
    </row>
    <row r="131" spans="2:6" ht="20" customHeight="1">
      <c r="B131" s="6">
        <f t="shared" si="3"/>
        <v>13</v>
      </c>
      <c r="C131" s="17" t="s">
        <v>325</v>
      </c>
      <c r="D131" s="7" t="s">
        <v>326</v>
      </c>
      <c r="E131" s="8" t="s">
        <v>327</v>
      </c>
      <c r="F131" s="9">
        <v>2008</v>
      </c>
    </row>
    <row r="132" spans="2:6" ht="20" customHeight="1">
      <c r="B132" s="6">
        <f aca="true" t="shared" si="4" ref="B132:B142">B133+1</f>
        <v>12</v>
      </c>
      <c r="C132" s="17" t="s">
        <v>328</v>
      </c>
      <c r="D132" s="7" t="s">
        <v>329</v>
      </c>
      <c r="E132" s="8" t="s">
        <v>330</v>
      </c>
      <c r="F132" s="9">
        <v>2008</v>
      </c>
    </row>
    <row r="133" spans="2:6" ht="20" customHeight="1">
      <c r="B133" s="6">
        <f t="shared" si="4"/>
        <v>11</v>
      </c>
      <c r="C133" s="17" t="s">
        <v>331</v>
      </c>
      <c r="D133" s="7" t="s">
        <v>332</v>
      </c>
      <c r="E133" s="8" t="s">
        <v>333</v>
      </c>
      <c r="F133" s="9">
        <v>2007</v>
      </c>
    </row>
    <row r="134" spans="2:6" ht="20" customHeight="1">
      <c r="B134" s="6">
        <f t="shared" si="4"/>
        <v>10</v>
      </c>
      <c r="C134" s="17" t="s">
        <v>334</v>
      </c>
      <c r="D134" s="7" t="s">
        <v>335</v>
      </c>
      <c r="E134" s="8" t="s">
        <v>336</v>
      </c>
      <c r="F134" s="9">
        <v>2007</v>
      </c>
    </row>
    <row r="135" spans="2:6" ht="20" customHeight="1">
      <c r="B135" s="6">
        <f t="shared" si="4"/>
        <v>9</v>
      </c>
      <c r="C135" s="17" t="s">
        <v>337</v>
      </c>
      <c r="D135" s="7" t="s">
        <v>338</v>
      </c>
      <c r="E135" s="8" t="s">
        <v>339</v>
      </c>
      <c r="F135" s="9">
        <v>2007</v>
      </c>
    </row>
    <row r="136" spans="2:6" ht="20" customHeight="1">
      <c r="B136" s="6">
        <f t="shared" si="4"/>
        <v>8</v>
      </c>
      <c r="C136" s="17" t="s">
        <v>340</v>
      </c>
      <c r="D136" s="7" t="s">
        <v>341</v>
      </c>
      <c r="E136" s="8" t="s">
        <v>342</v>
      </c>
      <c r="F136" s="9">
        <v>2007</v>
      </c>
    </row>
    <row r="137" spans="2:6" ht="20" customHeight="1">
      <c r="B137" s="6">
        <f t="shared" si="4"/>
        <v>7</v>
      </c>
      <c r="C137" s="17" t="s">
        <v>343</v>
      </c>
      <c r="D137" s="7" t="s">
        <v>344</v>
      </c>
      <c r="E137" s="8" t="s">
        <v>345</v>
      </c>
      <c r="F137" s="9">
        <v>2007</v>
      </c>
    </row>
    <row r="138" spans="2:6" ht="20" customHeight="1">
      <c r="B138" s="6">
        <f t="shared" si="4"/>
        <v>6</v>
      </c>
      <c r="C138" s="17" t="s">
        <v>346</v>
      </c>
      <c r="D138" s="7" t="s">
        <v>347</v>
      </c>
      <c r="E138" s="8" t="s">
        <v>348</v>
      </c>
      <c r="F138" s="9">
        <v>2006</v>
      </c>
    </row>
    <row r="139" spans="2:6" ht="20" customHeight="1">
      <c r="B139" s="6">
        <f t="shared" si="4"/>
        <v>5</v>
      </c>
      <c r="C139" s="17" t="s">
        <v>349</v>
      </c>
      <c r="D139" s="7" t="s">
        <v>350</v>
      </c>
      <c r="E139" s="8" t="s">
        <v>351</v>
      </c>
      <c r="F139" s="9">
        <v>2005</v>
      </c>
    </row>
    <row r="140" spans="2:6" ht="20" customHeight="1">
      <c r="B140" s="6">
        <f t="shared" si="4"/>
        <v>4</v>
      </c>
      <c r="C140" s="17" t="s">
        <v>352</v>
      </c>
      <c r="D140" s="7" t="s">
        <v>353</v>
      </c>
      <c r="E140" s="8" t="s">
        <v>354</v>
      </c>
      <c r="F140" s="9">
        <v>2005</v>
      </c>
    </row>
    <row r="141" spans="2:6" ht="20" customHeight="1">
      <c r="B141" s="6">
        <f t="shared" si="4"/>
        <v>3</v>
      </c>
      <c r="C141" s="17" t="s">
        <v>355</v>
      </c>
      <c r="D141" s="7" t="s">
        <v>356</v>
      </c>
      <c r="E141" s="8" t="s">
        <v>357</v>
      </c>
      <c r="F141" s="9">
        <v>2005</v>
      </c>
    </row>
    <row r="142" spans="2:6" ht="20" customHeight="1">
      <c r="B142" s="6">
        <f t="shared" si="4"/>
        <v>2</v>
      </c>
      <c r="C142" s="17" t="s">
        <v>358</v>
      </c>
      <c r="D142" s="7" t="s">
        <v>359</v>
      </c>
      <c r="E142" s="8" t="s">
        <v>360</v>
      </c>
      <c r="F142" s="9">
        <v>2005</v>
      </c>
    </row>
    <row r="143" spans="2:6" ht="20" customHeight="1">
      <c r="B143" s="11">
        <v>1</v>
      </c>
      <c r="C143" s="18" t="s">
        <v>361</v>
      </c>
      <c r="D143" s="12" t="s">
        <v>362</v>
      </c>
      <c r="E143" s="13" t="s">
        <v>363</v>
      </c>
      <c r="F143" s="14">
        <v>2005</v>
      </c>
    </row>
  </sheetData>
  <sheetProtection algorithmName="SHA-512" hashValue="vcXYvz4lcocuvBv/VeTOumcPqm4zuBic9gEt+p2X1UX5wGSnYeS4w0tiJQhCLo7HOL6Gw4Y++Ki54Es2mrNQVw==" saltValue="XfKmBrKGa7iFdKyaTXA3SQ==" spinCount="100000" sheet="1" objects="1" scenarios="1"/>
  <hyperlinks>
    <hyperlink ref="C39" r:id="rId1" display="https://doi.org/10.1016/j.carres.2017.09.015"/>
    <hyperlink ref="C40" r:id="rId2" display="http://dx.doi.org/10.3390/polym9100482"/>
    <hyperlink ref="C41" r:id="rId3" display="http://dx.doi.org/10.3390/polym9090409"/>
    <hyperlink ref="C42" r:id="rId4" display="https://doi.org/10.1016/j.protcy.2017.04.084"/>
    <hyperlink ref="C43" r:id="rId5" display="https://www.nature.com/articles/s41598-017-06993-4"/>
    <hyperlink ref="C44" r:id="rId6" display="https://doi.org/10.1080/19420862.2017.1319023"/>
    <hyperlink ref="C45" r:id="rId7" display="https://doi.org/10.1016/j.carbpol.2017.02.012"/>
    <hyperlink ref="C46" r:id="rId8" display="https://doi.org/10.1038/srep43006"/>
    <hyperlink ref="C47" r:id="rId9" display="http://pubs.rsc.org/en/content/articlepdf/2016/cc/c6cc06737a"/>
    <hyperlink ref="C48" r:id="rId10" display="about:blank"/>
    <hyperlink ref="C49" r:id="rId11" display="http://pubs.acs.org/doi/abs/10.1021/acs.analchem.6b00905"/>
    <hyperlink ref="C50" r:id="rId12" display="http://www.sciencedirect.com/science/article/pii/S221418041630040X"/>
    <hyperlink ref="C51" r:id="rId13" display="https://doi.org/10.1016/j.bios.2015.07.031"/>
    <hyperlink ref="C52" r:id="rId14" display="https://doi.org/10.1016/j.apsusc.2015.03.014"/>
    <hyperlink ref="C53" r:id="rId15" display="http://pubs.rsc.org/en/Content/ArticleLanding/2016/PY/C5PY01954K?utm_source=feedburner&amp;utm_medium=feed&amp;utm_campaign=Feed%3A+rss%2FPY+(RSC+-+Polym.+Chem.+latest+articles)#!divAbstract"/>
    <hyperlink ref="C54" r:id="rId16" display="https://www.ncbi.nlm.nih.gov/pubmed/26248195"/>
    <hyperlink ref="C55" r:id="rId17" display="https://www.ncbi.nlm.nih.gov/pmc/articles/PMC4966510/"/>
    <hyperlink ref="C56" r:id="rId18" display="https://doi.org/10.1016/j.snb.2015.10.096"/>
    <hyperlink ref="C57" r:id="rId19" display="http://www.cell.com/cancer-cell/abstract/S1535-6108(15)00334-7"/>
    <hyperlink ref="C58" r:id="rId20" display="https://doi.org/10.1371/journal.pone.0139838"/>
    <hyperlink ref="C59" r:id="rId21" display="http://pubs.rsc.org/en/Content/ArticleLanding/2015/NR/C5NR03965G#!divAbstract"/>
    <hyperlink ref="C60" r:id="rId22" display="https://www.nature.com/articles/srep14066"/>
    <hyperlink ref="C61" r:id="rId23" display="https://doi.org/10.1016/j.tet.2015.04.060"/>
    <hyperlink ref="C63" r:id="rId24" display="http://www.mdpi.com/1424-8220/15/3/5884"/>
    <hyperlink ref="C64" r:id="rId25" display="https://doi.org/10.4161/19420862.2014.985021"/>
    <hyperlink ref="C65" r:id="rId26" display="https://www.ncbi.nlm.nih.gov/pmc/articles/PMC3143626/?report=printable"/>
    <hyperlink ref="C66" r:id="rId27" display="https://www.ncbi.nlm.nih.gov/pubmed/24229406"/>
    <hyperlink ref="C67" r:id="rId28" display="http://www.ncbi.nlm.nih.gov/pubmed/23172228"/>
    <hyperlink ref="C68" r:id="rId29" display="https://www.ncbi.nlm.nih.gov/pubmed/24994929"/>
    <hyperlink ref="C69" r:id="rId30" display="http://www.ncbi.nlm.nih.gov/pmc/articles/PMC4052832/"/>
    <hyperlink ref="C70" r:id="rId31" display="https://www.ncbi.nlm.nih.gov/pmc/articles/PMC4231751/"/>
    <hyperlink ref="C71" r:id="rId32" display="https://www.ncbi.nlm.nih.gov/pubmed/25211060"/>
    <hyperlink ref="C72" r:id="rId33" display="https://www.ncbi.nlm.nih.gov/pubmed/24492308"/>
    <hyperlink ref="C73" r:id="rId34" display="http://www.sciencedirect.com/science/article/pii/S016748891400281X"/>
    <hyperlink ref="C74" r:id="rId35" display="http://www.scientistlive.com/content/mapping-immunogenicity-therapeutic-protein-products"/>
    <hyperlink ref="C75" r:id="rId36" display="http://www.iptonline.com/pdf_viewarticle.asp?cat=4&amp;article=927"/>
    <hyperlink ref="C76" r:id="rId37" display="http://glycob.oxfordjournals.org/content/24/8/748.long"/>
    <hyperlink ref="C77" r:id="rId38" display="https://www.researchgate.net/publication/263297307_Label-free_cell-based_assay_for_the_characterisation_of_peptide_receptor_interactions"/>
    <hyperlink ref="C78" r:id="rId39" display="http://www.ncbi.nlm.nih.gov/pubmed/24788890"/>
    <hyperlink ref="C80" r:id="rId40" display="http://www.mdpi.com/2079-6374/4/2/137"/>
    <hyperlink ref="C81" r:id="rId41" display="http://pubs.rsc.org/EN/content/articlelanding/2013/cc/c3cc47941b#!divAbstract"/>
    <hyperlink ref="C82" r:id="rId42" display="http://www.ncbi.nlm.nih.gov/pubmed/24055620"/>
    <hyperlink ref="C83" r:id="rId43" display="http://www.ncbi.nlm.nih.gov/pubmed/?term=Atmospheric+pressure+plasma+polymers+fortuned+QCM+detection+of+protein+adhesion"/>
    <hyperlink ref="C84" r:id="rId44" display="http://www.ncbi.nlm.nih.gov/pubmed/24655809"/>
    <hyperlink ref="C85" r:id="rId45" display="http://onlinelibrary.wiley.com/doi/10.1002/chem.201402187/pdf"/>
    <hyperlink ref="C86" r:id="rId46" display="https://www.ncbi.nlm.nih.gov/pubmed/23924795"/>
    <hyperlink ref="C87" r:id="rId47" display="http://www.plosone.org/article/info%3Adoi%2F10.1371%2Fjournal.pone.0072156"/>
    <hyperlink ref="C88" r:id="rId48" display="http://www.ncbi.nlm.nih.gov/pubmed/24006371"/>
    <hyperlink ref="C89" r:id="rId49" display="http://www.ncbi.nlm.nih.gov/pubmed/23658441"/>
    <hyperlink ref="C90" r:id="rId50" display="http://www.ncbi.nlm.nih.gov/pubmed/23403107"/>
    <hyperlink ref="C91" r:id="rId51" display="http://pubs.rsc.org/en/content/articlelanding/2013/cc/c3cc45006f#!divAbstract"/>
    <hyperlink ref="C93" r:id="rId52" display="http://www.ncbi.nlm.nih.gov/pubmed/22341757"/>
    <hyperlink ref="C94" r:id="rId53" display="http://www.ncbi.nlm.nih.gov/pubmed/22424753"/>
    <hyperlink ref="C95" r:id="rId54" display="http://www.ncbi.nlm.nih.gov/pubmed/22412297"/>
    <hyperlink ref="C96" r:id="rId55" display="http://www.iptonline.com/synopsis.asp?cat=3&amp;article=834"/>
    <hyperlink ref="C97" r:id="rId56" display="http://www.ncbi.nlm.nih.gov/pubmed/22410484"/>
    <hyperlink ref="C98" r:id="rId57" display="http://www.sciencedirect.com/science/article/pii/S0003269711006397"/>
    <hyperlink ref="C99" r:id="rId58" display="http://peds.oxfordjournals.org/content/25/2/81.long"/>
    <hyperlink ref="C100" r:id="rId59" display="http://www.sciencedirect.com/science/article/pii/S0264410X11018640"/>
    <hyperlink ref="C101" r:id="rId60" display="https://www.ncbi.nlm.nih.gov/pubmed/22570492"/>
    <hyperlink ref="C102" r:id="rId61" display="http://www.ncbi.nlm.nih.gov/pmc/articles/PMC3281650/"/>
    <hyperlink ref="C103" r:id="rId62" display="http://www.plosone.org/article/info%3Adoi%2F10.1371%2Fjournal.pone.0024558"/>
    <hyperlink ref="C104" r:id="rId63" display="http://www.ncbi.nlm.nih.gov/pmc/articles/PMC3195588/"/>
    <hyperlink ref="C105" r:id="rId64" display="http://www.jimmunol.org/content/186/2/959.long"/>
    <hyperlink ref="C106" r:id="rId65" display="https://www.ncbi.nlm.nih.gov/pubmed/21419750"/>
    <hyperlink ref="C107" r:id="rId66" display="http://www.ncbi.nlm.nih.gov/pubmed/21789315"/>
    <hyperlink ref="C108" r:id="rId67" display="http://bio.lonza.com/uploads/tx_mwaxmarketingmaterial/Lonza_WhitePapers_Improving_the_Developability_of_Biopharmaceuticals.pdf"/>
    <hyperlink ref="C109" r:id="rId68" display="http://www.ncbi.nlm.nih.gov/pmc/articles/PMC3165405/"/>
    <hyperlink ref="C110" r:id="rId69" display="http://link.springer.com/article/10.1007%2Fs00216-011-4907-5"/>
    <hyperlink ref="C111" r:id="rId70" display="http://pubs.acs.org/doi/abs/10.1021/ac201110c"/>
    <hyperlink ref="C112" r:id="rId71" display="http://www.jbc.org/content/286/18/15908.long"/>
    <hyperlink ref="C113" r:id="rId72" display="http://www.sciencedirect.com/science/article/pii/S0925400510008269"/>
    <hyperlink ref="C114" r:id="rId73" display="http://pubs.acs.org/doi/ipdf/10.1021/ac102781u"/>
    <hyperlink ref="C115" r:id="rId74" display="http://peds.oxfordjournals.org/content/23/11/827.long"/>
    <hyperlink ref="C116" r:id="rId75" display="http://www.jbc.org/content/285/42/32638.long"/>
    <hyperlink ref="C117" r:id="rId76" display="http://www.ncbi.nlm.nih.gov/pmc/articles/PMC2868858/"/>
    <hyperlink ref="C118" r:id="rId77" display="http://www.ncbi.nlm.nih.gov/pubmed/20556545"/>
    <hyperlink ref="C119" r:id="rId78" display="http://pubs.rsc.org/en/content/articlelanding/2010/CC/b924766a#!divAbstract"/>
    <hyperlink ref="C120" r:id="rId79" display="http://www.ncbi.nlm.nih.gov/pubmed/20041230"/>
    <hyperlink ref="C121" r:id="rId80" display="http://www.sciencedirect.com/science/article/pii/S0003269709008148"/>
    <hyperlink ref="C122" r:id="rId81" display="http://pubs.rsc.org/en/Content/ArticleLanding/2010/CC/c002652b#!divAbstract"/>
    <hyperlink ref="C123" r:id="rId82" display="http://www.nature.com/nsmb/journal/v17/n1/full/nsmb.1727.html"/>
    <hyperlink ref="C124" r:id="rId83" display="http://www.iptonline.com/synopsis.asp?cat=2&amp;article=576"/>
    <hyperlink ref="C125" r:id="rId84" display="http://pubs.acs.org/doi/pdfplus/10.1021/bc9003519"/>
    <hyperlink ref="C126" r:id="rId85" display="http://www.ncbi.nlm.nih.gov/pmc/articles/PMC2757963/"/>
    <hyperlink ref="C127" r:id="rId86" display="http://www.sciencedirect.com/science/article/pii/S095656630900219X"/>
    <hyperlink ref="C128" r:id="rId87" display="http://www.pnas.org/content/early/2009/03/06/0807506106.full.pdf+html"/>
    <hyperlink ref="C129" r:id="rId88" display="http://www.ncbi.nlm.nih.gov/pubmed/19194112"/>
    <hyperlink ref="C130" r:id="rId89" display="http://www.ncbi.nlm.nih.gov/pubmed/18563922"/>
    <hyperlink ref="C131" r:id="rId90" display="http://www.ncbi.nlm.nih.gov/pmc/articles/PMC2659651/"/>
    <hyperlink ref="C132" r:id="rId91" display="http://www.sciencedirect.com/science/article/pii/S0039914008001872"/>
    <hyperlink ref="C133" r:id="rId92" display="http://www.ncbi.nlm.nih.gov/pubmed/17705448"/>
    <hyperlink ref="C134" r:id="rId93" display="http://www.ncbi.nlm.nih.gov/pubmed/17561064"/>
    <hyperlink ref="C135" r:id="rId94" display="http://scitation.aip.org/content/aip/journal/rsi/78/8/10.1063/1.2777391"/>
    <hyperlink ref="C136" r:id="rId95" display="http://www.sciencedirect.com/science/article/pii/S0925400506005053"/>
    <hyperlink ref="C137" r:id="rId96" display="http://www.sciencedirect.com/science/article/pii/S0925400506005065"/>
    <hyperlink ref="C138" r:id="rId97" display="http://www.sciencedirect.com/science/article/pii/S0956566305003787"/>
    <hyperlink ref="C139" r:id="rId98" display="http://www.sciencedirect.com/science/article/pii/S0960894X05004853"/>
    <hyperlink ref="C140" r:id="rId99" display="http://www.sciencedirect.com/science/article/pii/S0956566304004622"/>
    <hyperlink ref="C141" r:id="rId100" display="http://www.sciencedirect.com/science/article/pii/S0003269705001740"/>
    <hyperlink ref="C142" r:id="rId101" display="http://www.ncbi.nlm.nih.gov/pubmed/16186141"/>
    <hyperlink ref="C143" r:id="rId102" display="http://www.sciencedirect.com/science/article/pii/S0003267004017118"/>
    <hyperlink ref="C7" r:id="rId103" display="https://mct.aacrjournals.org/content/19/7/1474"/>
    <hyperlink ref="C8" r:id="rId104" display="https://doi.org/10.1016/j.carres.2020.108093"/>
    <hyperlink ref="C9" r:id="rId105" display="https://doi.org/10.1016/j.talanta.2020.121588"/>
    <hyperlink ref="C10" r:id="rId106" display="https://doi.org/10.1016/j.snb.2020.128823"/>
    <hyperlink ref="C5" r:id="rId107" display="https://www.nature.com/articles/s41467-020-20251-8"/>
    <hyperlink ref="C6" r:id="rId108" display="https://issuu.com/mark123/docs/2020-ibi_winter-web_compressed/38"/>
    <hyperlink ref="C4" r:id="rId109" display="https://doi.org/10.1371/journal.pone.0249967"/>
    <hyperlink ref="C12" r:id="rId110" display="https://doi.org/10.3389/fphar.2019.01490"/>
    <hyperlink ref="C92" r:id="rId111" display="https://doi.org/10.1371/journal.pone.0050026"/>
    <hyperlink ref="C3" r:id="rId112" display="https://www.nature.com/articles/s41467-021-23254-1"/>
  </hyperlinks>
  <printOptions/>
  <pageMargins left="0.7" right="0.7" top="0.75" bottom="0.75" header="0.3" footer="0.3"/>
  <pageSetup fitToHeight="1" fitToWidth="1" horizontalDpi="600" verticalDpi="600" orientation="landscape" paperSize="9" scale="17"/>
  <tableParts>
    <tablePart r:id="rId11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116774A7FD9D4DA5D2D7FA66CF9D16" ma:contentTypeVersion="12" ma:contentTypeDescription="Create a new document." ma:contentTypeScope="" ma:versionID="2cb8120b33200adb01f0b170e8e04505">
  <xsd:schema xmlns:xsd="http://www.w3.org/2001/XMLSchema" xmlns:xs="http://www.w3.org/2001/XMLSchema" xmlns:p="http://schemas.microsoft.com/office/2006/metadata/properties" xmlns:ns2="9eae81b6-a942-4562-8986-06dcb4be1594" xmlns:ns3="835da031-ffcb-413a-bbc8-3ff089908579" targetNamespace="http://schemas.microsoft.com/office/2006/metadata/properties" ma:root="true" ma:fieldsID="ec181c7f7e5765e1a13f8408d82e0dd4" ns2:_="" ns3:_="">
    <xsd:import namespace="9eae81b6-a942-4562-8986-06dcb4be1594"/>
    <xsd:import namespace="835da031-ffcb-413a-bbc8-3ff08990857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ae81b6-a942-4562-8986-06dcb4be15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5da031-ffcb-413a-bbc8-3ff08990857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3C6A50-AD44-401D-AE8B-F7F8E43074F2}">
  <ds:schemaRefs>
    <ds:schemaRef ds:uri="http://schemas.openxmlformats.org/package/2006/metadata/core-properties"/>
    <ds:schemaRef ds:uri="http://schemas.microsoft.com/office/2006/metadata/properties"/>
    <ds:schemaRef ds:uri="http://schemas.microsoft.com/office/2006/documentManagement/types"/>
    <ds:schemaRef ds:uri="9eae81b6-a942-4562-8986-06dcb4be1594"/>
    <ds:schemaRef ds:uri="http://purl.org/dc/dcmitype/"/>
    <ds:schemaRef ds:uri="http://schemas.microsoft.com/office/infopath/2007/PartnerControls"/>
    <ds:schemaRef ds:uri="http://purl.org/dc/terms/"/>
    <ds:schemaRef ds:uri="835da031-ffcb-413a-bbc8-3ff089908579"/>
    <ds:schemaRef ds:uri="http://www.w3.org/XML/1998/namespace"/>
    <ds:schemaRef ds:uri="http://purl.org/dc/elements/1.1/"/>
  </ds:schemaRefs>
</ds:datastoreItem>
</file>

<file path=customXml/itemProps2.xml><?xml version="1.0" encoding="utf-8"?>
<ds:datastoreItem xmlns:ds="http://schemas.openxmlformats.org/officeDocument/2006/customXml" ds:itemID="{20563E69-E2A4-46A3-B9CC-53899C71FC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ae81b6-a942-4562-8986-06dcb4be1594"/>
    <ds:schemaRef ds:uri="835da031-ffcb-413a-bbc8-3ff0899085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EBF55D-86C1-4DAC-820D-73F2D0CEDE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Nils Lindahl</cp:lastModifiedBy>
  <cp:lastPrinted>2020-12-04T08:17:51Z</cp:lastPrinted>
  <dcterms:modified xsi:type="dcterms:W3CDTF">2021-05-24T17:16:09Z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0x010100AA116774A7FD9D4DA5D2D7FA66CF9D16</vt:lpwstr>
  </property>
</Properties>
</file>